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4" activeTab="4"/>
  </bookViews>
  <sheets>
    <sheet name="Проект на 2006 год (Тараса)" sheetId="1" r:id="rId1"/>
    <sheet name="Проект на 2007 год (Тараса) (2)" sheetId="2" r:id="rId2"/>
    <sheet name="исполнение бюджета за 1 кв 2007" sheetId="3" r:id="rId3"/>
    <sheet name="исполн. бюджета за 2 квартал" sheetId="4" r:id="rId4"/>
    <sheet name="Прил 3 2018-2020" sheetId="5" r:id="rId5"/>
  </sheets>
  <definedNames>
    <definedName name="_xlnm.Print_Area" localSheetId="4">'Прил 3 2018-2020'!$A$1:$K$57</definedName>
  </definedNames>
  <calcPr fullCalcOnLoad="1"/>
</workbook>
</file>

<file path=xl/sharedStrings.xml><?xml version="1.0" encoding="utf-8"?>
<sst xmlns="http://schemas.openxmlformats.org/spreadsheetml/2006/main" count="392" uniqueCount="128">
  <si>
    <t>Приложение №3 к Решению Думы</t>
  </si>
  <si>
    <t xml:space="preserve">"О бюджете муниципального </t>
  </si>
  <si>
    <t>образования "Тараса на 2006 год"</t>
  </si>
  <si>
    <t>от _______________ 2005г. №____</t>
  </si>
  <si>
    <t xml:space="preserve">                           Распределение</t>
  </si>
  <si>
    <t xml:space="preserve">               расходов  по разделам и подразделам  функциональной</t>
  </si>
  <si>
    <t xml:space="preserve">        классификации расходов  бюджета муниципального образования </t>
  </si>
  <si>
    <t xml:space="preserve">                                         "Тараса" на 2006 год</t>
  </si>
  <si>
    <t xml:space="preserve">     Наименование  расходов</t>
  </si>
  <si>
    <t>Раздел</t>
  </si>
  <si>
    <t>Подраз-</t>
  </si>
  <si>
    <t xml:space="preserve">План </t>
  </si>
  <si>
    <t>Бюджет</t>
  </si>
  <si>
    <t>дел</t>
  </si>
  <si>
    <t>1.Общегосударственные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</si>
  <si>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</si>
  <si>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</si>
  <si>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</si>
  <si>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</si>
  <si>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законодательных (представительных) органов государственной власти и</t>
  </si>
  <si>
    <t>03</t>
  </si>
  <si>
    <t>местного самоуправления</t>
  </si>
  <si>
    <t>Функцинирование Правительства РФ, высших органов исполнительной власти субъектов РФ,</t>
  </si>
  <si>
    <t>04</t>
  </si>
  <si>
    <t>месных администраций</t>
  </si>
  <si>
    <t>Обеспечение проведения выборов и референдумов</t>
  </si>
  <si>
    <t>07</t>
  </si>
  <si>
    <t>Резервные фонды</t>
  </si>
  <si>
    <t>13</t>
  </si>
  <si>
    <t>Другие общегосударственные расходы</t>
  </si>
  <si>
    <t>3. Национальная оборона и правоохранительная деятельность</t>
  </si>
  <si>
    <t>Органы внутренних дел</t>
  </si>
  <si>
    <t>3.Жилищно-коммунальное хозяйство</t>
  </si>
  <si>
    <t>05</t>
  </si>
  <si>
    <t>Коммунальное хозяйство</t>
  </si>
  <si>
    <t>в т. ч. субвенции на оплату жилья</t>
  </si>
  <si>
    <t>10</t>
  </si>
  <si>
    <t>4.Образование</t>
  </si>
  <si>
    <t>Дошкольное  образование</t>
  </si>
  <si>
    <t>Общее  образование</t>
  </si>
  <si>
    <t>Молод.полит.и оздоров.детей</t>
  </si>
  <si>
    <t>Прочие  расходы  в  области  образования</t>
  </si>
  <si>
    <t>09</t>
  </si>
  <si>
    <t xml:space="preserve">5.Культура , кинематография и средства массовой информации </t>
  </si>
  <si>
    <t>08</t>
  </si>
  <si>
    <t>Культура</t>
  </si>
  <si>
    <t>Периодическая  печать  и  издательство</t>
  </si>
  <si>
    <t>6.Здравоохранение и спорт</t>
  </si>
  <si>
    <t>Здравоохранение</t>
  </si>
  <si>
    <t xml:space="preserve"> Спорт</t>
  </si>
  <si>
    <t xml:space="preserve">      Итого  расходов</t>
  </si>
  <si>
    <t>образования "Тараса на 2007 год"</t>
  </si>
  <si>
    <t>Приложение №2 к Решению Думы</t>
  </si>
  <si>
    <t>2. Национальная оборона и правоохранительная деятельность</t>
  </si>
  <si>
    <t xml:space="preserve">4.Культура , кинематография и средства массовой информации </t>
  </si>
  <si>
    <t>5. Социальная политика</t>
  </si>
  <si>
    <t>Социальное обеспечение населения</t>
  </si>
  <si>
    <t xml:space="preserve">"О внесении изменении и </t>
  </si>
  <si>
    <t>Осуществление первичного воинского учета</t>
  </si>
  <si>
    <t>План</t>
  </si>
  <si>
    <t>Факт</t>
  </si>
  <si>
    <t>%</t>
  </si>
  <si>
    <t>исполн.</t>
  </si>
  <si>
    <t>от 27 декабря 2006 г. № 12</t>
  </si>
  <si>
    <t>7, Социальная политика</t>
  </si>
  <si>
    <t>Пособия по социальной помощи населению</t>
  </si>
  <si>
    <t>8. Сельское хозяйство</t>
  </si>
  <si>
    <t>1 квартал</t>
  </si>
  <si>
    <t>2 квартал</t>
  </si>
  <si>
    <t>3 квартал</t>
  </si>
  <si>
    <t>4квартал</t>
  </si>
  <si>
    <t>066 01 02 001 00 00 010 210</t>
  </si>
  <si>
    <t>Оплата труда</t>
  </si>
  <si>
    <t>066 01 02 001 00 00 010 211</t>
  </si>
  <si>
    <t>066 01 02 001 00 00 010 213</t>
  </si>
  <si>
    <t>066 01 04 001 00 00 042 210</t>
  </si>
  <si>
    <t>066 01 04 001 00 00 042 211</t>
  </si>
  <si>
    <t>066 01 04 001 00 00 042 213</t>
  </si>
  <si>
    <t>ПЛАН</t>
  </si>
  <si>
    <t>23859</t>
  </si>
  <si>
    <t>95436</t>
  </si>
  <si>
    <t>6251</t>
  </si>
  <si>
    <t>25004</t>
  </si>
  <si>
    <t>Заработная плата</t>
  </si>
  <si>
    <t>Начисления на оплату труда</t>
  </si>
  <si>
    <t>Пиобретение услуг</t>
  </si>
  <si>
    <t>066 01 04 001 00 00 042 220</t>
  </si>
  <si>
    <t>066 01 04 001 00 00 042 221</t>
  </si>
  <si>
    <t>Услуги связи</t>
  </si>
  <si>
    <t xml:space="preserve">                                  "Тараса" за 2008, 2009, 2010 год</t>
  </si>
  <si>
    <t>год</t>
  </si>
  <si>
    <t xml:space="preserve">                                         "Тараса" за 2 квартал  2007 г.</t>
  </si>
  <si>
    <t>4 квартал</t>
  </si>
  <si>
    <t>дополнений в бюджет МО"Тараса на 2006 год"</t>
  </si>
  <si>
    <t>от 27.12 2005г. №12</t>
  </si>
  <si>
    <t>8.Сельское хозяйство</t>
  </si>
  <si>
    <t>11</t>
  </si>
  <si>
    <t>Приложение №3 к решению Думы</t>
  </si>
  <si>
    <t>Дорожный Фонд</t>
  </si>
  <si>
    <t>местных администраций</t>
  </si>
  <si>
    <t>Осуществление полномочий в сфере водоснабжения и водоотведения</t>
  </si>
  <si>
    <t xml:space="preserve">Осуществление полномочий по первичному воинскому учёту на территор,где отсут.ВК </t>
  </si>
  <si>
    <t>Наименование расходов</t>
  </si>
  <si>
    <t>Осуществление полномочий по опред. перечня долж. лиц, сост. АДМ протоколы</t>
  </si>
  <si>
    <t xml:space="preserve">на 2018год и плановый период 2019 и 2020 годов" </t>
  </si>
  <si>
    <t xml:space="preserve">                                         "Тараса" на   2018 -2020гг.</t>
  </si>
  <si>
    <t xml:space="preserve">"О   бюджете МО "Тараса" </t>
  </si>
  <si>
    <t>№ 123 от  28.12.2017</t>
  </si>
  <si>
    <t>факт</t>
  </si>
  <si>
    <t>12</t>
  </si>
  <si>
    <t>06</t>
  </si>
  <si>
    <t xml:space="preserve">2. Обеспечение деятельности финансовых , налоговых и таможенных  органов и органов </t>
  </si>
  <si>
    <t>финансового надзора</t>
  </si>
  <si>
    <t>Российской Федерации</t>
  </si>
  <si>
    <t>14</t>
  </si>
  <si>
    <t xml:space="preserve"> 3 .Обеспечение проведения выборов</t>
  </si>
  <si>
    <t>4. Резервные фонды</t>
  </si>
  <si>
    <t xml:space="preserve"> 5. Другие общегосударственные  вопросы </t>
  </si>
  <si>
    <t>6. Национальная оборона и правоохранительная деятельность</t>
  </si>
  <si>
    <t>7. Национальная экономика</t>
  </si>
  <si>
    <t>8.Дорожное хозяйство (дорожный фонд)</t>
  </si>
  <si>
    <t>9.Другие вопросы в области национальной экономики</t>
  </si>
  <si>
    <t>10. Жилищно коммунальное хзяйство</t>
  </si>
  <si>
    <t xml:space="preserve">11.Культура , кинематография и средства массовой информации </t>
  </si>
  <si>
    <t>12. Физическая культура и спорт</t>
  </si>
  <si>
    <t xml:space="preserve">13. Межбюджетные трансферты общего характера бюджетам бюджетной системы </t>
  </si>
  <si>
    <t>% исполн.</t>
  </si>
  <si>
    <t>2018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</si>
</sst>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_р_._-;\-* #,##0_р_._-;_-* &quot;-&quot;??_р_._-;_-@_-"/>
    <numFmt numFmtId="172" formatCode="0.00000000"/>
    <numFmt numFmtId="173" formatCode="0.0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1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/>
    </xf>
    <xf numFmtId="166" fontId="5" fillId="0" borderId="2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6" fontId="5" fillId="0" borderId="12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66" fontId="5" fillId="0" borderId="10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0" fontId="7" fillId="0" borderId="13" xfId="0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Fill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66" fontId="0" fillId="0" borderId="3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49" fontId="26" fillId="0" borderId="12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/>
    </xf>
    <xf numFmtId="166" fontId="26" fillId="0" borderId="12" xfId="0" applyNumberFormat="1" applyFont="1" applyBorder="1" applyAlignment="1">
      <alignment/>
    </xf>
    <xf numFmtId="166" fontId="26" fillId="0" borderId="11" xfId="0" applyNumberFormat="1" applyFont="1" applyBorder="1" applyAlignment="1">
      <alignment/>
    </xf>
    <xf numFmtId="166" fontId="26" fillId="0" borderId="33" xfId="0" applyNumberFormat="1" applyFont="1" applyBorder="1" applyAlignment="1">
      <alignment/>
    </xf>
    <xf numFmtId="166" fontId="26" fillId="0" borderId="10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13" xfId="0" applyFont="1" applyBorder="1" applyAlignment="1">
      <alignment/>
    </xf>
    <xf numFmtId="166" fontId="26" fillId="0" borderId="14" xfId="0" applyNumberFormat="1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7" fillId="0" borderId="0" xfId="0" applyFont="1" applyBorder="1" applyAlignment="1">
      <alignment/>
    </xf>
    <xf numFmtId="49" fontId="27" fillId="0" borderId="14" xfId="0" applyNumberFormat="1" applyFont="1" applyBorder="1" applyAlignment="1">
      <alignment horizontal="right"/>
    </xf>
    <xf numFmtId="166" fontId="27" fillId="0" borderId="14" xfId="0" applyNumberFormat="1" applyFont="1" applyBorder="1" applyAlignment="1">
      <alignment/>
    </xf>
    <xf numFmtId="166" fontId="26" fillId="0" borderId="13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0" fontId="26" fillId="33" borderId="13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49" fontId="26" fillId="33" borderId="14" xfId="0" applyNumberFormat="1" applyFont="1" applyFill="1" applyBorder="1" applyAlignment="1">
      <alignment horizontal="right"/>
    </xf>
    <xf numFmtId="1" fontId="26" fillId="33" borderId="0" xfId="0" applyNumberFormat="1" applyFont="1" applyFill="1" applyBorder="1" applyAlignment="1">
      <alignment/>
    </xf>
    <xf numFmtId="166" fontId="26" fillId="33" borderId="14" xfId="0" applyNumberFormat="1" applyFont="1" applyFill="1" applyBorder="1" applyAlignment="1">
      <alignment/>
    </xf>
    <xf numFmtId="166" fontId="26" fillId="33" borderId="13" xfId="0" applyNumberFormat="1" applyFont="1" applyFill="1" applyBorder="1" applyAlignment="1">
      <alignment/>
    </xf>
    <xf numFmtId="0" fontId="27" fillId="33" borderId="13" xfId="0" applyFont="1" applyFill="1" applyBorder="1" applyAlignment="1">
      <alignment/>
    </xf>
    <xf numFmtId="49" fontId="27" fillId="33" borderId="14" xfId="0" applyNumberFormat="1" applyFont="1" applyFill="1" applyBorder="1" applyAlignment="1">
      <alignment horizontal="right"/>
    </xf>
    <xf numFmtId="1" fontId="27" fillId="33" borderId="0" xfId="0" applyNumberFormat="1" applyFont="1" applyFill="1" applyBorder="1" applyAlignment="1">
      <alignment/>
    </xf>
    <xf numFmtId="166" fontId="27" fillId="33" borderId="14" xfId="0" applyNumberFormat="1" applyFont="1" applyFill="1" applyBorder="1" applyAlignment="1">
      <alignment/>
    </xf>
    <xf numFmtId="0" fontId="27" fillId="33" borderId="34" xfId="0" applyFont="1" applyFill="1" applyBorder="1" applyAlignment="1">
      <alignment/>
    </xf>
    <xf numFmtId="0" fontId="27" fillId="33" borderId="35" xfId="0" applyFont="1" applyFill="1" applyBorder="1" applyAlignment="1">
      <alignment/>
    </xf>
    <xf numFmtId="166" fontId="27" fillId="33" borderId="13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19" xfId="0" applyFont="1" applyFill="1" applyBorder="1" applyAlignment="1">
      <alignment/>
    </xf>
    <xf numFmtId="0" fontId="27" fillId="33" borderId="19" xfId="0" applyFont="1" applyFill="1" applyBorder="1" applyAlignment="1">
      <alignment/>
    </xf>
    <xf numFmtId="166" fontId="30" fillId="33" borderId="14" xfId="0" applyNumberFormat="1" applyFont="1" applyFill="1" applyBorder="1" applyAlignment="1">
      <alignment/>
    </xf>
    <xf numFmtId="166" fontId="30" fillId="33" borderId="13" xfId="0" applyNumberFormat="1" applyFont="1" applyFill="1" applyBorder="1" applyAlignment="1">
      <alignment/>
    </xf>
    <xf numFmtId="166" fontId="31" fillId="33" borderId="14" xfId="0" applyNumberFormat="1" applyFont="1" applyFill="1" applyBorder="1" applyAlignment="1">
      <alignment/>
    </xf>
    <xf numFmtId="166" fontId="32" fillId="0" borderId="0" xfId="0" applyNumberFormat="1" applyFont="1" applyBorder="1" applyAlignment="1">
      <alignment/>
    </xf>
    <xf numFmtId="166" fontId="32" fillId="0" borderId="19" xfId="0" applyNumberFormat="1" applyFont="1" applyBorder="1" applyAlignment="1">
      <alignment/>
    </xf>
    <xf numFmtId="166" fontId="31" fillId="33" borderId="13" xfId="0" applyNumberFormat="1" applyFont="1" applyFill="1" applyBorder="1" applyAlignment="1">
      <alignment/>
    </xf>
    <xf numFmtId="166" fontId="27" fillId="0" borderId="13" xfId="0" applyNumberFormat="1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166" fontId="26" fillId="0" borderId="17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6" fillId="0" borderId="21" xfId="0" applyFont="1" applyBorder="1" applyAlignment="1">
      <alignment/>
    </xf>
    <xf numFmtId="49" fontId="26" fillId="0" borderId="24" xfId="0" applyNumberFormat="1" applyFont="1" applyBorder="1" applyAlignment="1">
      <alignment horizontal="right"/>
    </xf>
    <xf numFmtId="1" fontId="26" fillId="0" borderId="21" xfId="0" applyNumberFormat="1" applyFont="1" applyBorder="1" applyAlignment="1">
      <alignment/>
    </xf>
    <xf numFmtId="2" fontId="26" fillId="0" borderId="2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xSplit="4" ySplit="13" topLeftCell="E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"/>
    </sheetView>
  </sheetViews>
  <sheetFormatPr defaultColWidth="9.00390625" defaultRowHeight="12.75"/>
  <cols>
    <col min="1" max="1" width="16.25390625" style="0" customWidth="1"/>
    <col min="2" max="2" width="25.00390625" style="0" customWidth="1"/>
    <col min="3" max="3" width="10.125" style="0" hidden="1" customWidth="1"/>
    <col min="4" max="4" width="10.37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7" ht="12.75">
      <c r="A11" s="5" t="s">
        <v>8</v>
      </c>
      <c r="B11" s="6"/>
      <c r="C11" s="6"/>
      <c r="D11" s="7" t="s">
        <v>78</v>
      </c>
      <c r="E11" s="5"/>
      <c r="F11" s="8"/>
      <c r="G11" s="9"/>
    </row>
    <row r="12" spans="1:7" ht="13.5" thickBot="1">
      <c r="A12" s="10"/>
      <c r="B12" s="11"/>
      <c r="C12" s="11"/>
      <c r="D12" s="12"/>
      <c r="E12" s="10"/>
      <c r="F12" s="13"/>
      <c r="G12" s="14"/>
    </row>
    <row r="13" spans="1:7" ht="13.5" thickBot="1">
      <c r="A13" s="15"/>
      <c r="B13" s="16"/>
      <c r="C13" s="16"/>
      <c r="D13" s="17"/>
      <c r="E13" s="15"/>
      <c r="F13" s="13"/>
      <c r="G13" s="17"/>
    </row>
    <row r="14" spans="1:7" ht="13.5" thickBot="1">
      <c r="A14" s="10"/>
      <c r="B14" s="11"/>
      <c r="C14" s="11"/>
      <c r="D14" s="83"/>
      <c r="E14" s="11"/>
      <c r="F14" s="8"/>
      <c r="G14" s="25"/>
    </row>
    <row r="15" spans="1:7" ht="12.75">
      <c r="A15" s="18" t="s">
        <v>72</v>
      </c>
      <c r="B15" s="19" t="s">
        <v>71</v>
      </c>
      <c r="C15" s="19"/>
      <c r="D15" s="88">
        <f>D16+D19</f>
        <v>150550</v>
      </c>
      <c r="E15" s="21"/>
      <c r="F15" s="23"/>
      <c r="G15" s="24"/>
    </row>
    <row r="16" spans="1:7" ht="12.75">
      <c r="A16" s="18" t="s">
        <v>72</v>
      </c>
      <c r="B16" s="19" t="s">
        <v>71</v>
      </c>
      <c r="C16" s="19"/>
      <c r="D16" s="88">
        <f>D17+D18</f>
        <v>30110</v>
      </c>
      <c r="E16" s="21"/>
      <c r="F16" s="23"/>
      <c r="G16" s="25"/>
    </row>
    <row r="17" spans="1:7" ht="12.75">
      <c r="A17" s="26" t="s">
        <v>83</v>
      </c>
      <c r="B17" s="19" t="s">
        <v>73</v>
      </c>
      <c r="C17" s="27"/>
      <c r="D17" s="86" t="s">
        <v>79</v>
      </c>
      <c r="E17" s="29"/>
      <c r="F17" s="23"/>
      <c r="G17" s="25"/>
    </row>
    <row r="18" spans="1:7" ht="12.75">
      <c r="A18" s="26" t="s">
        <v>84</v>
      </c>
      <c r="B18" s="19" t="s">
        <v>74</v>
      </c>
      <c r="C18" s="27"/>
      <c r="D18" s="86" t="s">
        <v>81</v>
      </c>
      <c r="E18" s="29"/>
      <c r="F18" s="23"/>
      <c r="G18" s="25"/>
    </row>
    <row r="19" spans="1:7" ht="12.75">
      <c r="A19" s="26" t="s">
        <v>72</v>
      </c>
      <c r="B19" s="19" t="s">
        <v>75</v>
      </c>
      <c r="C19" s="27"/>
      <c r="D19" s="89">
        <f>D20+D21</f>
        <v>120440</v>
      </c>
      <c r="E19" s="29"/>
      <c r="F19" s="23"/>
      <c r="G19" s="25"/>
    </row>
    <row r="20" spans="1:7" ht="12.75">
      <c r="A20" s="26" t="s">
        <v>83</v>
      </c>
      <c r="B20" s="19" t="s">
        <v>76</v>
      </c>
      <c r="C20" s="32"/>
      <c r="D20" s="86" t="s">
        <v>80</v>
      </c>
      <c r="E20" s="29"/>
      <c r="F20" s="34"/>
      <c r="G20" s="25"/>
    </row>
    <row r="21" spans="1:7" ht="12.75">
      <c r="A21" s="26" t="s">
        <v>84</v>
      </c>
      <c r="B21" s="19" t="s">
        <v>77</v>
      </c>
      <c r="C21" s="32"/>
      <c r="D21" s="86" t="s">
        <v>82</v>
      </c>
      <c r="E21" s="29"/>
      <c r="F21" s="34"/>
      <c r="G21" s="25"/>
    </row>
    <row r="22" spans="1:7" ht="12.75">
      <c r="A22" s="35" t="s">
        <v>85</v>
      </c>
      <c r="B22" s="19" t="s">
        <v>86</v>
      </c>
      <c r="C22" s="32"/>
      <c r="D22" s="86"/>
      <c r="E22" s="29"/>
      <c r="F22" s="34"/>
      <c r="G22" s="25"/>
    </row>
    <row r="23" spans="1:7" ht="12.75">
      <c r="A23" s="10" t="s">
        <v>88</v>
      </c>
      <c r="B23" s="19" t="s">
        <v>87</v>
      </c>
      <c r="C23" s="11"/>
      <c r="D23" s="86"/>
      <c r="E23" s="29"/>
      <c r="F23" s="34"/>
      <c r="G23" s="25"/>
    </row>
    <row r="24" spans="1:7" ht="12.75">
      <c r="A24" s="10"/>
      <c r="B24" s="19" t="s">
        <v>77</v>
      </c>
      <c r="C24" s="11"/>
      <c r="D24" s="86"/>
      <c r="E24" s="29"/>
      <c r="F24" s="34"/>
      <c r="G24" s="25"/>
    </row>
    <row r="25" spans="1:7" ht="12.75">
      <c r="A25" s="10"/>
      <c r="B25" s="19" t="s">
        <v>77</v>
      </c>
      <c r="C25" s="11"/>
      <c r="D25" s="86"/>
      <c r="E25" s="29"/>
      <c r="F25" s="34"/>
      <c r="G25" s="25"/>
    </row>
    <row r="26" spans="1:7" ht="12.75">
      <c r="A26" s="18"/>
      <c r="B26" s="19" t="s">
        <v>77</v>
      </c>
      <c r="C26" s="11"/>
      <c r="D26" s="85"/>
      <c r="E26" s="21"/>
      <c r="F26" s="23"/>
      <c r="G26" s="37"/>
    </row>
    <row r="27" spans="1:7" ht="12.75">
      <c r="A27" s="18"/>
      <c r="B27" s="19" t="s">
        <v>77</v>
      </c>
      <c r="C27" s="11"/>
      <c r="D27" s="85"/>
      <c r="E27" s="21"/>
      <c r="F27" s="23"/>
      <c r="G27" s="25"/>
    </row>
    <row r="28" spans="1:7" ht="12.75">
      <c r="A28" s="10"/>
      <c r="B28" s="19" t="s">
        <v>77</v>
      </c>
      <c r="C28" s="11"/>
      <c r="D28" s="86"/>
      <c r="E28" s="29"/>
      <c r="F28" s="34"/>
      <c r="G28" s="25"/>
    </row>
    <row r="29" spans="1:7" ht="13.5" thickBot="1">
      <c r="A29" s="35"/>
      <c r="B29" s="19" t="s">
        <v>77</v>
      </c>
      <c r="C29" s="32"/>
      <c r="D29" s="87"/>
      <c r="E29" s="21"/>
      <c r="F29" s="34"/>
      <c r="G29" s="25"/>
    </row>
    <row r="30" spans="1:7" ht="12.75">
      <c r="A30" s="18"/>
      <c r="B30" s="19"/>
      <c r="C30" s="20"/>
      <c r="D30" s="21"/>
      <c r="E30" s="22"/>
      <c r="F30" s="34"/>
      <c r="G30" s="38"/>
    </row>
    <row r="31" spans="1:7" ht="12.75">
      <c r="A31" s="10"/>
      <c r="B31" s="11"/>
      <c r="C31" s="36"/>
      <c r="D31" s="21"/>
      <c r="E31" s="22"/>
      <c r="F31" s="23"/>
      <c r="G31" s="25"/>
    </row>
    <row r="32" spans="1:7" ht="12.75">
      <c r="A32" s="10"/>
      <c r="B32" s="11"/>
      <c r="C32" s="36"/>
      <c r="D32" s="39"/>
      <c r="E32" s="40"/>
      <c r="F32" s="34"/>
      <c r="G32" s="25"/>
    </row>
    <row r="33" spans="1:7" ht="12.75">
      <c r="A33" s="10"/>
      <c r="B33" s="11"/>
      <c r="C33" s="36"/>
      <c r="D33" s="29"/>
      <c r="E33" s="30"/>
      <c r="F33" s="34"/>
      <c r="G33" s="25"/>
    </row>
    <row r="34" spans="1:7" ht="12.75">
      <c r="A34" s="10"/>
      <c r="B34" s="11"/>
      <c r="C34" s="36"/>
      <c r="D34" s="29"/>
      <c r="E34" s="30"/>
      <c r="F34" s="34"/>
      <c r="G34" s="25"/>
    </row>
    <row r="35" spans="1:7" ht="12.75">
      <c r="A35" s="18"/>
      <c r="B35" s="19"/>
      <c r="C35" s="20"/>
      <c r="D35" s="21"/>
      <c r="E35" s="22"/>
      <c r="F35" s="23"/>
      <c r="G35" s="37"/>
    </row>
    <row r="36" spans="1:7" ht="12.75">
      <c r="A36" s="18"/>
      <c r="B36" s="19"/>
      <c r="C36" s="20"/>
      <c r="D36" s="21"/>
      <c r="E36" s="22"/>
      <c r="F36" s="23"/>
      <c r="G36" s="25"/>
    </row>
    <row r="37" spans="1:10" ht="12.75">
      <c r="A37" s="10"/>
      <c r="B37" s="11"/>
      <c r="C37" s="36"/>
      <c r="D37" s="39"/>
      <c r="E37" s="40"/>
      <c r="F37" s="41"/>
      <c r="G37" s="25"/>
      <c r="J37" s="42"/>
    </row>
    <row r="38" spans="1:7" ht="12.75">
      <c r="A38" s="10"/>
      <c r="B38" s="11"/>
      <c r="C38" s="36"/>
      <c r="D38" s="29"/>
      <c r="E38" s="30"/>
      <c r="F38" s="34"/>
      <c r="G38" s="25"/>
    </row>
    <row r="39" spans="1:7" ht="12.75">
      <c r="A39" s="10"/>
      <c r="B39" s="11"/>
      <c r="C39" s="36"/>
      <c r="D39" s="29"/>
      <c r="E39" s="30"/>
      <c r="F39" s="34"/>
      <c r="G39" s="25"/>
    </row>
    <row r="40" spans="1:7" ht="12.75">
      <c r="A40" s="10"/>
      <c r="B40" s="11"/>
      <c r="C40" s="36"/>
      <c r="D40" s="29"/>
      <c r="E40" s="30"/>
      <c r="F40" s="34"/>
      <c r="G40" s="25"/>
    </row>
    <row r="41" spans="1:7" ht="12.75">
      <c r="A41" s="10"/>
      <c r="B41" s="11"/>
      <c r="C41" s="36"/>
      <c r="D41" s="29"/>
      <c r="E41" s="30"/>
      <c r="F41" s="34"/>
      <c r="G41" s="25"/>
    </row>
    <row r="42" spans="1:7" ht="12.75">
      <c r="A42" s="18"/>
      <c r="B42" s="19"/>
      <c r="C42" s="20"/>
      <c r="D42" s="43"/>
      <c r="E42" s="44"/>
      <c r="F42" s="45"/>
      <c r="G42" s="38"/>
    </row>
    <row r="43" spans="1:7" ht="12.75">
      <c r="A43" s="18"/>
      <c r="B43" s="19"/>
      <c r="C43" s="20"/>
      <c r="D43" s="21"/>
      <c r="E43" s="22"/>
      <c r="F43" s="45"/>
      <c r="G43" s="25"/>
    </row>
    <row r="44" spans="1:7" ht="12.75">
      <c r="A44" s="10"/>
      <c r="B44" s="11"/>
      <c r="C44" s="36"/>
      <c r="D44" s="29"/>
      <c r="E44" s="30"/>
      <c r="F44" s="34"/>
      <c r="G44" s="25"/>
    </row>
    <row r="45" spans="1:7" ht="12.75">
      <c r="A45" s="10"/>
      <c r="B45" s="11"/>
      <c r="C45" s="36"/>
      <c r="D45" s="29"/>
      <c r="E45" s="30"/>
      <c r="F45" s="34"/>
      <c r="G45" s="25"/>
    </row>
    <row r="46" spans="1:7" ht="12.75">
      <c r="A46" s="10"/>
      <c r="B46" s="11"/>
      <c r="C46" s="36"/>
      <c r="D46" s="29"/>
      <c r="E46" s="30"/>
      <c r="F46" s="34"/>
      <c r="G46" s="25"/>
    </row>
    <row r="47" spans="1:7" ht="12.75">
      <c r="A47" s="18"/>
      <c r="B47" s="19"/>
      <c r="C47" s="20"/>
      <c r="D47" s="21"/>
      <c r="E47" s="22"/>
      <c r="F47" s="34"/>
      <c r="G47" s="38"/>
    </row>
    <row r="48" spans="1:7" ht="12.75">
      <c r="A48" s="18"/>
      <c r="B48" s="19"/>
      <c r="C48" s="20"/>
      <c r="D48" s="29"/>
      <c r="E48" s="30"/>
      <c r="F48" s="34"/>
      <c r="G48" s="25"/>
    </row>
    <row r="49" spans="1:7" ht="12.75">
      <c r="A49" s="10"/>
      <c r="B49" s="11"/>
      <c r="C49" s="36"/>
      <c r="D49" s="39"/>
      <c r="E49" s="40"/>
      <c r="F49" s="41"/>
      <c r="G49" s="25"/>
    </row>
    <row r="50" spans="1:7" ht="12.75">
      <c r="A50" s="10"/>
      <c r="B50" s="11"/>
      <c r="C50" s="36"/>
      <c r="D50" s="29"/>
      <c r="E50" s="30"/>
      <c r="F50" s="34"/>
      <c r="G50" s="25"/>
    </row>
    <row r="51" spans="1:7" ht="12.75">
      <c r="A51" s="10"/>
      <c r="B51" s="11"/>
      <c r="C51" s="36"/>
      <c r="D51" s="29"/>
      <c r="E51" s="30"/>
      <c r="F51" s="34"/>
      <c r="G51" s="25"/>
    </row>
    <row r="52" spans="1:7" ht="13.5" thickBot="1">
      <c r="A52" s="10"/>
      <c r="B52" s="11"/>
      <c r="C52" s="36"/>
      <c r="D52" s="29"/>
      <c r="E52" s="30"/>
      <c r="F52" s="34"/>
      <c r="G52" s="25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SUM(F15+F26+#REF!+F31+#REF!+F37+F43+#REF!+F49+#REF!+#REF!)</f>
        <v>#REF!</v>
      </c>
      <c r="G53" s="52">
        <f>G26+G30+G35+G42+G47+G15</f>
        <v>0</v>
      </c>
      <c r="I53" s="42"/>
    </row>
    <row r="54" ht="12.75">
      <c r="A54" s="53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zoomScalePageLayoutView="0" workbookViewId="0" topLeftCell="A1">
      <pane xSplit="4" ySplit="13" topLeftCell="E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3" sqref="L4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  <col min="8" max="8" width="8.75390625" style="0" hidden="1" customWidth="1"/>
    <col min="9" max="11" width="0" style="0" hidden="1" customWidth="1"/>
  </cols>
  <sheetData>
    <row r="1" ht="12.75">
      <c r="D1" t="s">
        <v>52</v>
      </c>
    </row>
    <row r="2" ht="12.75">
      <c r="D2" t="s">
        <v>57</v>
      </c>
    </row>
    <row r="3" ht="12.75">
      <c r="D3" t="s">
        <v>93</v>
      </c>
    </row>
    <row r="4" ht="12.75">
      <c r="D4" t="s">
        <v>94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11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9" t="s">
        <v>12</v>
      </c>
      <c r="H11" s="5" t="s">
        <v>67</v>
      </c>
      <c r="I11" s="83" t="s">
        <v>68</v>
      </c>
      <c r="J11" s="6" t="s">
        <v>69</v>
      </c>
      <c r="K11" s="83" t="s">
        <v>70</v>
      </c>
    </row>
    <row r="12" spans="1:11" ht="13.5" thickBot="1">
      <c r="A12" s="10"/>
      <c r="B12" s="11"/>
      <c r="C12" s="11"/>
      <c r="D12" s="12"/>
      <c r="E12" s="10" t="s">
        <v>13</v>
      </c>
      <c r="F12" s="13"/>
      <c r="G12" s="14"/>
      <c r="H12" s="10"/>
      <c r="I12" s="25"/>
      <c r="J12" s="11"/>
      <c r="K12" s="25"/>
    </row>
    <row r="13" spans="1:11" ht="13.5" thickBot="1">
      <c r="A13" s="15"/>
      <c r="B13" s="16"/>
      <c r="C13" s="16"/>
      <c r="D13" s="17"/>
      <c r="E13" s="15"/>
      <c r="F13" s="13"/>
      <c r="G13" s="17"/>
      <c r="H13" s="15"/>
      <c r="I13" s="17"/>
      <c r="J13" s="16"/>
      <c r="K13" s="17"/>
    </row>
    <row r="14" spans="1:11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59">
        <f>G16+G19</f>
        <v>880.8</v>
      </c>
      <c r="H14" s="10">
        <f>H16+H19</f>
        <v>201.9</v>
      </c>
      <c r="I14" s="10">
        <f>I16+I19</f>
        <v>218.87</v>
      </c>
      <c r="J14" s="10">
        <f>J16+J19</f>
        <v>219.94</v>
      </c>
      <c r="K14" s="10">
        <f>K16+K19</f>
        <v>103.99</v>
      </c>
    </row>
    <row r="15" spans="1:11" ht="12.75">
      <c r="A15" s="18"/>
      <c r="B15" s="19"/>
      <c r="C15" s="20"/>
      <c r="D15" s="21"/>
      <c r="E15" s="22"/>
      <c r="F15" s="23"/>
      <c r="G15" s="25"/>
      <c r="H15" s="10"/>
      <c r="I15" s="25"/>
      <c r="J15" s="11"/>
      <c r="K15" s="25"/>
    </row>
    <row r="16" spans="1:11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25"/>
      <c r="H16" s="10">
        <v>49.6</v>
      </c>
      <c r="I16" s="25">
        <v>53</v>
      </c>
      <c r="J16" s="84">
        <v>54</v>
      </c>
      <c r="K16" s="25">
        <v>20</v>
      </c>
    </row>
    <row r="17" spans="1:11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25">
        <v>0</v>
      </c>
      <c r="H17" s="10"/>
      <c r="I17" s="25"/>
      <c r="J17" s="11"/>
      <c r="K17" s="25"/>
    </row>
    <row r="18" spans="1:11" ht="12.75">
      <c r="A18" s="26" t="s">
        <v>21</v>
      </c>
      <c r="B18" s="27"/>
      <c r="C18" s="28"/>
      <c r="D18" s="29"/>
      <c r="E18" s="30"/>
      <c r="F18" s="23"/>
      <c r="G18" s="25"/>
      <c r="H18" s="10"/>
      <c r="I18" s="25"/>
      <c r="J18" s="11"/>
      <c r="K18" s="25"/>
    </row>
    <row r="19" spans="1:11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58">
        <v>880.8</v>
      </c>
      <c r="H19" s="10">
        <v>152.3</v>
      </c>
      <c r="I19" s="25">
        <v>165.87</v>
      </c>
      <c r="J19" s="11">
        <v>165.94</v>
      </c>
      <c r="K19" s="25">
        <v>83.99</v>
      </c>
    </row>
    <row r="20" spans="1:11" ht="12.75">
      <c r="A20" s="31" t="s">
        <v>24</v>
      </c>
      <c r="B20" s="32"/>
      <c r="C20" s="33"/>
      <c r="D20" s="29"/>
      <c r="E20" s="30"/>
      <c r="F20" s="34"/>
      <c r="G20" s="25"/>
      <c r="H20" s="10"/>
      <c r="I20" s="25"/>
      <c r="J20" s="11"/>
      <c r="K20" s="25"/>
    </row>
    <row r="21" spans="1:11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25"/>
      <c r="H21" s="10"/>
      <c r="I21" s="25"/>
      <c r="J21" s="11"/>
      <c r="K21" s="25"/>
    </row>
    <row r="22" spans="1:11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55">
        <v>10</v>
      </c>
      <c r="H22" s="10">
        <v>2.5</v>
      </c>
      <c r="I22" s="25">
        <v>2.5</v>
      </c>
      <c r="J22" s="11">
        <v>2.5</v>
      </c>
      <c r="K22" s="25">
        <v>2.5</v>
      </c>
    </row>
    <row r="23" spans="1:11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25">
        <v>0</v>
      </c>
      <c r="H23" s="10"/>
      <c r="I23" s="25"/>
      <c r="J23" s="11"/>
      <c r="K23" s="25"/>
    </row>
    <row r="24" spans="1:11" ht="12.75">
      <c r="A24" s="10"/>
      <c r="B24" s="11"/>
      <c r="C24" s="36"/>
      <c r="D24" s="29"/>
      <c r="E24" s="30"/>
      <c r="F24" s="34"/>
      <c r="G24" s="25"/>
      <c r="H24" s="10"/>
      <c r="I24" s="25"/>
      <c r="J24" s="11"/>
      <c r="K24" s="25"/>
    </row>
    <row r="25" spans="1:11" ht="12.75">
      <c r="A25" s="18" t="s">
        <v>53</v>
      </c>
      <c r="B25" s="11"/>
      <c r="C25" s="36"/>
      <c r="D25" s="21" t="s">
        <v>18</v>
      </c>
      <c r="E25" s="22" t="s">
        <v>18</v>
      </c>
      <c r="F25" s="23"/>
      <c r="G25" s="57">
        <f>SUM(G27:G27)</f>
        <v>25.9</v>
      </c>
      <c r="H25" s="57">
        <f>SUM(H27:H27)</f>
        <v>2.9</v>
      </c>
      <c r="I25" s="57">
        <f>SUM(I27:I27)</f>
        <v>5.3</v>
      </c>
      <c r="J25" s="57">
        <f>SUM(J27:J27)</f>
        <v>7</v>
      </c>
      <c r="K25" s="57">
        <f>SUM(K27:K27)</f>
        <v>6.1</v>
      </c>
    </row>
    <row r="26" spans="1:11" ht="12.75">
      <c r="A26" s="18"/>
      <c r="B26" s="11"/>
      <c r="C26" s="36"/>
      <c r="D26" s="21"/>
      <c r="E26" s="22"/>
      <c r="F26" s="23"/>
      <c r="G26" s="25"/>
      <c r="H26" s="10"/>
      <c r="I26" s="25"/>
      <c r="J26" s="11"/>
      <c r="K26" s="25"/>
    </row>
    <row r="27" spans="1:11" ht="12.75">
      <c r="A27" s="10" t="s">
        <v>58</v>
      </c>
      <c r="B27" s="11"/>
      <c r="C27" s="36"/>
      <c r="D27" s="29" t="s">
        <v>18</v>
      </c>
      <c r="E27" s="30" t="s">
        <v>18</v>
      </c>
      <c r="F27" s="34"/>
      <c r="G27" s="58">
        <v>25.9</v>
      </c>
      <c r="H27" s="10">
        <v>2.9</v>
      </c>
      <c r="I27" s="25">
        <v>5.3</v>
      </c>
      <c r="J27" s="11">
        <v>7</v>
      </c>
      <c r="K27" s="25">
        <v>6.1</v>
      </c>
    </row>
    <row r="28" spans="1:11" ht="12.75">
      <c r="A28" s="35"/>
      <c r="B28" s="32"/>
      <c r="C28" s="33"/>
      <c r="D28" s="21"/>
      <c r="E28" s="22"/>
      <c r="F28" s="34"/>
      <c r="G28" s="25"/>
      <c r="H28" s="10"/>
      <c r="I28" s="25"/>
      <c r="J28" s="11"/>
      <c r="K28" s="25"/>
    </row>
    <row r="29" spans="1:11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60">
        <f>G31</f>
        <v>395.4</v>
      </c>
      <c r="H29" s="60">
        <f>H31</f>
        <v>6</v>
      </c>
      <c r="I29" s="60">
        <f>I31</f>
        <v>47.7</v>
      </c>
      <c r="J29" s="60">
        <f>J31</f>
        <v>59.6</v>
      </c>
      <c r="K29" s="60">
        <f>K31</f>
        <v>62.3</v>
      </c>
    </row>
    <row r="30" spans="1:11" ht="12.75">
      <c r="A30" s="10"/>
      <c r="B30" s="11"/>
      <c r="C30" s="36"/>
      <c r="D30" s="21"/>
      <c r="E30" s="22"/>
      <c r="F30" s="23"/>
      <c r="G30" s="25"/>
      <c r="H30" s="10"/>
      <c r="I30" s="25"/>
      <c r="J30" s="11"/>
      <c r="K30" s="25"/>
    </row>
    <row r="31" spans="1:11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61">
        <v>395.4</v>
      </c>
      <c r="H31" s="10">
        <v>6</v>
      </c>
      <c r="I31" s="25">
        <v>47.7</v>
      </c>
      <c r="J31" s="11">
        <v>59.6</v>
      </c>
      <c r="K31" s="25">
        <v>62.3</v>
      </c>
    </row>
    <row r="32" spans="1:11" ht="12.75">
      <c r="A32" s="10"/>
      <c r="B32" s="11"/>
      <c r="C32" s="36"/>
      <c r="D32" s="29"/>
      <c r="E32" s="30"/>
      <c r="F32" s="34"/>
      <c r="G32" s="25"/>
      <c r="H32" s="10"/>
      <c r="I32" s="25"/>
      <c r="J32" s="11"/>
      <c r="K32" s="25"/>
    </row>
    <row r="33" spans="1:11" ht="12.75">
      <c r="A33" s="18" t="s">
        <v>54</v>
      </c>
      <c r="B33" s="19"/>
      <c r="C33" s="20"/>
      <c r="D33" s="43" t="s">
        <v>44</v>
      </c>
      <c r="E33" s="44" t="s">
        <v>16</v>
      </c>
      <c r="F33" s="45"/>
      <c r="G33" s="62">
        <f>SUM(G35:G36)</f>
        <v>1018.9</v>
      </c>
      <c r="H33" s="62">
        <f>SUM(H35:H36)</f>
        <v>103.4</v>
      </c>
      <c r="I33" s="62">
        <f>SUM(I35:I36)</f>
        <v>146.98</v>
      </c>
      <c r="J33" s="92">
        <f>SUM(J35:J36)</f>
        <v>170.39</v>
      </c>
      <c r="K33" s="92">
        <f>SUM(K35:K36)</f>
        <v>171.53</v>
      </c>
    </row>
    <row r="34" spans="1:11" ht="12.75">
      <c r="A34" s="18"/>
      <c r="B34" s="19"/>
      <c r="C34" s="20"/>
      <c r="D34" s="21"/>
      <c r="E34" s="22"/>
      <c r="F34" s="45"/>
      <c r="G34" s="25"/>
      <c r="H34" s="10"/>
      <c r="I34" s="25"/>
      <c r="J34" s="11"/>
      <c r="K34" s="25"/>
    </row>
    <row r="35" spans="1:11" ht="12.75">
      <c r="A35" s="10" t="s">
        <v>45</v>
      </c>
      <c r="B35" s="11"/>
      <c r="C35" s="36"/>
      <c r="D35" s="29" t="s">
        <v>44</v>
      </c>
      <c r="E35" s="30" t="s">
        <v>15</v>
      </c>
      <c r="F35" s="34"/>
      <c r="G35" s="58">
        <v>1018.9</v>
      </c>
      <c r="H35" s="10">
        <v>103.4</v>
      </c>
      <c r="I35" s="25">
        <v>146.98</v>
      </c>
      <c r="J35" s="11">
        <v>170.39</v>
      </c>
      <c r="K35" s="25">
        <v>171.53</v>
      </c>
    </row>
    <row r="36" spans="1:11" ht="12.75">
      <c r="A36" s="10" t="s">
        <v>46</v>
      </c>
      <c r="B36" s="11"/>
      <c r="C36" s="36"/>
      <c r="D36" s="29" t="s">
        <v>44</v>
      </c>
      <c r="E36" s="30" t="s">
        <v>23</v>
      </c>
      <c r="F36" s="34"/>
      <c r="G36" s="25"/>
      <c r="H36" s="10"/>
      <c r="I36" s="25"/>
      <c r="J36" s="11"/>
      <c r="K36" s="25"/>
    </row>
    <row r="37" spans="1:11" ht="12.75">
      <c r="A37" s="10"/>
      <c r="B37" s="11"/>
      <c r="C37" s="36"/>
      <c r="D37" s="29"/>
      <c r="E37" s="30"/>
      <c r="F37" s="34"/>
      <c r="G37" s="25"/>
      <c r="H37" s="10"/>
      <c r="I37" s="25"/>
      <c r="J37" s="11"/>
      <c r="K37" s="25"/>
    </row>
    <row r="38" spans="1:11" ht="12.75">
      <c r="A38" s="63" t="s">
        <v>55</v>
      </c>
      <c r="B38" s="11"/>
      <c r="C38" s="36"/>
      <c r="D38" s="29" t="s">
        <v>36</v>
      </c>
      <c r="E38" s="30" t="s">
        <v>16</v>
      </c>
      <c r="F38" s="34"/>
      <c r="G38" s="94">
        <f>G39</f>
        <v>230.1</v>
      </c>
      <c r="H38" s="25">
        <f>H39</f>
        <v>0</v>
      </c>
      <c r="I38" s="25">
        <v>50.5</v>
      </c>
      <c r="J38" s="25">
        <v>71.35</v>
      </c>
      <c r="K38" s="25">
        <v>163.55</v>
      </c>
    </row>
    <row r="39" spans="1:11" ht="12.75">
      <c r="A39" s="10" t="s">
        <v>56</v>
      </c>
      <c r="B39" s="11"/>
      <c r="C39" s="36"/>
      <c r="D39" s="29" t="s">
        <v>36</v>
      </c>
      <c r="E39" s="30" t="s">
        <v>16</v>
      </c>
      <c r="F39" s="34"/>
      <c r="G39" s="25">
        <v>230.1</v>
      </c>
      <c r="H39" s="10"/>
      <c r="I39" s="25">
        <v>50.5</v>
      </c>
      <c r="J39" s="84">
        <v>71.35</v>
      </c>
      <c r="K39" s="25">
        <v>163.55</v>
      </c>
    </row>
    <row r="40" spans="1:11" ht="12.75">
      <c r="A40" s="10" t="s">
        <v>65</v>
      </c>
      <c r="B40" s="11"/>
      <c r="C40" s="36"/>
      <c r="D40" s="29" t="s">
        <v>36</v>
      </c>
      <c r="E40" s="30" t="s">
        <v>16</v>
      </c>
      <c r="F40" s="34"/>
      <c r="G40" s="25"/>
      <c r="H40" s="10"/>
      <c r="I40" s="25"/>
      <c r="J40" s="84"/>
      <c r="K40" s="25"/>
    </row>
    <row r="41" spans="1:11" ht="13.5" thickBot="1">
      <c r="A41" s="10" t="s">
        <v>95</v>
      </c>
      <c r="B41" s="11"/>
      <c r="C41" s="36"/>
      <c r="D41" s="29" t="s">
        <v>23</v>
      </c>
      <c r="E41" s="30" t="s">
        <v>33</v>
      </c>
      <c r="F41" s="34"/>
      <c r="G41" s="25">
        <v>365.3</v>
      </c>
      <c r="H41" s="10"/>
      <c r="I41" s="25"/>
      <c r="J41" s="84"/>
      <c r="K41" s="25"/>
    </row>
    <row r="42" spans="1:11" ht="13.5" thickBot="1">
      <c r="A42" s="46" t="s">
        <v>50</v>
      </c>
      <c r="B42" s="47"/>
      <c r="C42" s="48"/>
      <c r="D42" s="49">
        <v>96</v>
      </c>
      <c r="E42" s="50" t="s">
        <v>16</v>
      </c>
      <c r="F42" s="51" t="e">
        <f>SUM(F14+F25+#REF!+F30+#REF!+#REF!+F34+#REF!+#REF!+#REF!+#REF!)</f>
        <v>#REF!</v>
      </c>
      <c r="G42" s="56">
        <f>G14+G25+G29+G33+G38+G41</f>
        <v>2916.4</v>
      </c>
      <c r="H42" s="56">
        <f>H14+H25+H29+H33+H22</f>
        <v>316.70000000000005</v>
      </c>
      <c r="I42" s="56">
        <f>I14+I25+I29+I33+I22+I38</f>
        <v>471.85</v>
      </c>
      <c r="J42" s="56">
        <f>J14+J22+J25+J29+J33+J38</f>
        <v>530.78</v>
      </c>
      <c r="K42" s="56">
        <f>K14+K22+K25+K29+K33+K38</f>
        <v>509.96999999999997</v>
      </c>
    </row>
    <row r="43" spans="1:9" ht="12.75">
      <c r="A43" s="53"/>
      <c r="G43" s="64"/>
      <c r="H43" s="64"/>
      <c r="I43" s="64"/>
    </row>
    <row r="44" ht="12.75">
      <c r="A4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6:J55"/>
  <sheetViews>
    <sheetView zoomScalePageLayoutView="0" workbookViewId="0" topLeftCell="A1">
      <pane xSplit="4" ySplit="13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3" sqref="C6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89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>
        <v>2008</v>
      </c>
      <c r="H11" s="9">
        <v>2009</v>
      </c>
      <c r="I11" s="9">
        <v>2010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 t="s">
        <v>90</v>
      </c>
      <c r="H12" s="78" t="s">
        <v>90</v>
      </c>
      <c r="I12" s="78" t="s">
        <v>90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17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169.39999999999998</v>
      </c>
      <c r="H14" s="67">
        <f>SUM(H16:H23)</f>
        <v>169.5</v>
      </c>
      <c r="I14" s="67">
        <f>SUM(I16:I23)</f>
        <v>169.2</v>
      </c>
    </row>
    <row r="15" spans="1:9" ht="12.75">
      <c r="A15" s="18"/>
      <c r="B15" s="19"/>
      <c r="C15" s="20"/>
      <c r="D15" s="21"/>
      <c r="E15" s="22"/>
      <c r="F15" s="23"/>
      <c r="G15" s="10"/>
      <c r="H15" s="81"/>
      <c r="I15" s="82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88.8</v>
      </c>
      <c r="H16" s="81">
        <v>88.8</v>
      </c>
      <c r="I16" s="82">
        <v>88.8</v>
      </c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81"/>
      <c r="I17" s="82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81"/>
      <c r="I18" s="82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80.6</v>
      </c>
      <c r="H19" s="81">
        <v>80.7</v>
      </c>
      <c r="I19" s="82">
        <v>80.4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81"/>
      <c r="I20" s="82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81"/>
      <c r="I21" s="82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/>
      <c r="H22" s="81"/>
      <c r="I22" s="82"/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/>
      <c r="H23" s="81"/>
      <c r="I23" s="82"/>
    </row>
    <row r="24" spans="1:9" ht="12.75">
      <c r="A24" s="10"/>
      <c r="B24" s="11"/>
      <c r="C24" s="36"/>
      <c r="D24" s="29"/>
      <c r="E24" s="30"/>
      <c r="F24" s="34"/>
      <c r="G24" s="10"/>
      <c r="H24" s="81"/>
      <c r="I24" s="82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/>
      <c r="H25" s="81"/>
      <c r="I25" s="82"/>
    </row>
    <row r="26" spans="1:9" ht="12.75">
      <c r="A26" s="18"/>
      <c r="B26" s="11"/>
      <c r="C26" s="36"/>
      <c r="D26" s="21"/>
      <c r="E26" s="22"/>
      <c r="F26" s="23"/>
      <c r="G26" s="10"/>
      <c r="H26" s="81"/>
      <c r="I26" s="82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81"/>
      <c r="I27" s="82"/>
    </row>
    <row r="28" spans="1:9" ht="12.75">
      <c r="A28" s="35"/>
      <c r="B28" s="32"/>
      <c r="C28" s="33"/>
      <c r="D28" s="21"/>
      <c r="E28" s="22"/>
      <c r="F28" s="34"/>
      <c r="G28" s="10"/>
      <c r="H28" s="81"/>
      <c r="I28" s="82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</f>
        <v>169.3</v>
      </c>
      <c r="H29" s="81">
        <f>H31</f>
        <v>258.32</v>
      </c>
      <c r="I29" s="82">
        <f>I31</f>
        <v>259</v>
      </c>
    </row>
    <row r="30" spans="1:9" ht="12.75">
      <c r="A30" s="10"/>
      <c r="B30" s="11"/>
      <c r="C30" s="36"/>
      <c r="D30" s="21"/>
      <c r="E30" s="22"/>
      <c r="F30" s="23"/>
      <c r="G30" s="10"/>
      <c r="H30" s="81"/>
      <c r="I30" s="82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169.3</v>
      </c>
      <c r="H31" s="81">
        <v>258.32</v>
      </c>
      <c r="I31" s="82">
        <v>259</v>
      </c>
    </row>
    <row r="32" spans="1:9" ht="12.75">
      <c r="A32" s="10"/>
      <c r="B32" s="11"/>
      <c r="C32" s="36"/>
      <c r="D32" s="29"/>
      <c r="E32" s="30"/>
      <c r="F32" s="34"/>
      <c r="G32" s="10"/>
      <c r="H32" s="81"/>
      <c r="I32" s="82"/>
    </row>
    <row r="33" spans="1:9" ht="12.75">
      <c r="A33" s="18" t="s">
        <v>37</v>
      </c>
      <c r="B33" s="19"/>
      <c r="C33" s="20"/>
      <c r="D33" s="21" t="s">
        <v>26</v>
      </c>
      <c r="E33" s="22" t="s">
        <v>16</v>
      </c>
      <c r="F33" s="23"/>
      <c r="G33" s="23">
        <f>SUM(G35:G38)</f>
        <v>0</v>
      </c>
      <c r="H33" s="81"/>
      <c r="I33" s="82"/>
    </row>
    <row r="34" spans="1:9" ht="12.75">
      <c r="A34" s="18"/>
      <c r="B34" s="19"/>
      <c r="C34" s="20"/>
      <c r="D34" s="21"/>
      <c r="E34" s="22"/>
      <c r="F34" s="23"/>
      <c r="G34" s="10"/>
      <c r="H34" s="81"/>
      <c r="I34" s="82"/>
    </row>
    <row r="35" spans="1:10" ht="12.75">
      <c r="A35" s="10" t="s">
        <v>38</v>
      </c>
      <c r="B35" s="11"/>
      <c r="C35" s="36"/>
      <c r="D35" s="39" t="s">
        <v>26</v>
      </c>
      <c r="E35" s="40" t="s">
        <v>15</v>
      </c>
      <c r="F35" s="41"/>
      <c r="G35" s="10">
        <v>0</v>
      </c>
      <c r="H35" s="81"/>
      <c r="I35" s="82"/>
      <c r="J35" s="42"/>
    </row>
    <row r="36" spans="1:9" ht="12.75">
      <c r="A36" s="10" t="s">
        <v>39</v>
      </c>
      <c r="B36" s="11"/>
      <c r="C36" s="36"/>
      <c r="D36" s="29" t="s">
        <v>26</v>
      </c>
      <c r="E36" s="30" t="s">
        <v>18</v>
      </c>
      <c r="F36" s="34"/>
      <c r="G36" s="10">
        <v>0</v>
      </c>
      <c r="H36" s="81"/>
      <c r="I36" s="82"/>
    </row>
    <row r="37" spans="1:9" ht="12.75">
      <c r="A37" s="10" t="s">
        <v>40</v>
      </c>
      <c r="B37" s="11"/>
      <c r="C37" s="36"/>
      <c r="D37" s="29" t="s">
        <v>26</v>
      </c>
      <c r="E37" s="30" t="s">
        <v>26</v>
      </c>
      <c r="F37" s="34"/>
      <c r="G37" s="10">
        <v>0</v>
      </c>
      <c r="H37" s="81"/>
      <c r="I37" s="82"/>
    </row>
    <row r="38" spans="1:9" ht="12.75">
      <c r="A38" s="10" t="s">
        <v>41</v>
      </c>
      <c r="B38" s="11"/>
      <c r="C38" s="36"/>
      <c r="D38" s="29" t="s">
        <v>26</v>
      </c>
      <c r="E38" s="30" t="s">
        <v>42</v>
      </c>
      <c r="F38" s="34"/>
      <c r="G38" s="10">
        <v>0</v>
      </c>
      <c r="H38" s="81"/>
      <c r="I38" s="82"/>
    </row>
    <row r="39" spans="1:9" ht="12.75">
      <c r="A39" s="10"/>
      <c r="B39" s="11"/>
      <c r="C39" s="36"/>
      <c r="D39" s="29"/>
      <c r="E39" s="30"/>
      <c r="F39" s="34"/>
      <c r="G39" s="10"/>
      <c r="H39" s="81"/>
      <c r="I39" s="82"/>
    </row>
    <row r="40" spans="1:9" ht="12.75">
      <c r="A40" s="18" t="s">
        <v>43</v>
      </c>
      <c r="B40" s="19"/>
      <c r="C40" s="20"/>
      <c r="D40" s="43" t="s">
        <v>44</v>
      </c>
      <c r="E40" s="44" t="s">
        <v>16</v>
      </c>
      <c r="F40" s="45"/>
      <c r="G40" s="73">
        <f>SUM(G42:G43)</f>
        <v>0</v>
      </c>
      <c r="H40" s="81">
        <f>H42</f>
        <v>0</v>
      </c>
      <c r="I40" s="82"/>
    </row>
    <row r="41" spans="1:9" ht="12.75">
      <c r="A41" s="18"/>
      <c r="B41" s="19"/>
      <c r="C41" s="20"/>
      <c r="D41" s="21"/>
      <c r="E41" s="22"/>
      <c r="F41" s="45"/>
      <c r="G41" s="10"/>
      <c r="H41" s="81"/>
      <c r="I41" s="82"/>
    </row>
    <row r="42" spans="1:9" ht="12.75">
      <c r="A42" s="10" t="s">
        <v>45</v>
      </c>
      <c r="B42" s="11"/>
      <c r="C42" s="36"/>
      <c r="D42" s="29" t="s">
        <v>44</v>
      </c>
      <c r="E42" s="30" t="s">
        <v>15</v>
      </c>
      <c r="F42" s="34"/>
      <c r="G42" s="68"/>
      <c r="H42" s="81"/>
      <c r="I42" s="82"/>
    </row>
    <row r="43" spans="1:9" ht="12.75">
      <c r="A43" s="10" t="s">
        <v>46</v>
      </c>
      <c r="B43" s="11"/>
      <c r="C43" s="36"/>
      <c r="D43" s="29" t="s">
        <v>44</v>
      </c>
      <c r="E43" s="30" t="s">
        <v>23</v>
      </c>
      <c r="F43" s="34"/>
      <c r="G43" s="10">
        <v>0</v>
      </c>
      <c r="H43" s="81"/>
      <c r="I43" s="82"/>
    </row>
    <row r="44" spans="1:9" ht="12.75">
      <c r="A44" s="10"/>
      <c r="B44" s="11"/>
      <c r="C44" s="36"/>
      <c r="D44" s="29"/>
      <c r="E44" s="30"/>
      <c r="F44" s="34"/>
      <c r="G44" s="10"/>
      <c r="H44" s="81"/>
      <c r="I44" s="82"/>
    </row>
    <row r="45" spans="1:9" ht="12.75">
      <c r="A45" s="18" t="s">
        <v>47</v>
      </c>
      <c r="B45" s="19"/>
      <c r="C45" s="20"/>
      <c r="D45" s="21" t="s">
        <v>42</v>
      </c>
      <c r="E45" s="22" t="s">
        <v>16</v>
      </c>
      <c r="F45" s="34"/>
      <c r="G45" s="45">
        <f>SUM(G47:G48)</f>
        <v>0</v>
      </c>
      <c r="H45" s="81"/>
      <c r="I45" s="82"/>
    </row>
    <row r="46" spans="1:9" ht="12.75">
      <c r="A46" s="18"/>
      <c r="B46" s="19"/>
      <c r="C46" s="20"/>
      <c r="D46" s="29"/>
      <c r="E46" s="30"/>
      <c r="F46" s="34"/>
      <c r="G46" s="10"/>
      <c r="H46" s="81"/>
      <c r="I46" s="82"/>
    </row>
    <row r="47" spans="1:9" ht="12.75">
      <c r="A47" s="10" t="s">
        <v>48</v>
      </c>
      <c r="B47" s="11"/>
      <c r="C47" s="36"/>
      <c r="D47" s="39" t="s">
        <v>42</v>
      </c>
      <c r="E47" s="40" t="s">
        <v>15</v>
      </c>
      <c r="F47" s="41"/>
      <c r="G47" s="10">
        <v>0</v>
      </c>
      <c r="H47" s="81"/>
      <c r="I47" s="82"/>
    </row>
    <row r="48" spans="1:9" ht="12.75">
      <c r="A48" s="10" t="s">
        <v>49</v>
      </c>
      <c r="B48" s="11"/>
      <c r="C48" s="36"/>
      <c r="D48" s="29" t="s">
        <v>42</v>
      </c>
      <c r="E48" s="30" t="s">
        <v>18</v>
      </c>
      <c r="F48" s="34"/>
      <c r="G48" s="10">
        <v>0</v>
      </c>
      <c r="H48" s="81"/>
      <c r="I48" s="82"/>
    </row>
    <row r="49" spans="1:9" ht="12.75">
      <c r="A49" s="63" t="s">
        <v>64</v>
      </c>
      <c r="B49" s="11"/>
      <c r="C49" s="36"/>
      <c r="D49" s="29" t="s">
        <v>36</v>
      </c>
      <c r="E49" s="30" t="s">
        <v>16</v>
      </c>
      <c r="F49" s="34"/>
      <c r="G49" s="10">
        <f>G50</f>
        <v>0</v>
      </c>
      <c r="H49" s="10"/>
      <c r="I49" s="82"/>
    </row>
    <row r="50" spans="1:9" ht="12.75">
      <c r="A50" s="63" t="s">
        <v>65</v>
      </c>
      <c r="B50" s="11"/>
      <c r="C50" s="36"/>
      <c r="D50" s="29" t="s">
        <v>36</v>
      </c>
      <c r="E50" s="30" t="s">
        <v>16</v>
      </c>
      <c r="F50" s="34"/>
      <c r="G50" s="10"/>
      <c r="H50" s="81"/>
      <c r="I50" s="82"/>
    </row>
    <row r="51" spans="1:9" ht="12.75">
      <c r="A51" s="63" t="s">
        <v>66</v>
      </c>
      <c r="B51" s="11"/>
      <c r="C51" s="36"/>
      <c r="D51" s="29" t="s">
        <v>23</v>
      </c>
      <c r="E51" s="30" t="s">
        <v>33</v>
      </c>
      <c r="F51" s="34"/>
      <c r="G51" s="10">
        <f>G52</f>
        <v>0</v>
      </c>
      <c r="H51" s="10"/>
      <c r="I51" s="82"/>
    </row>
    <row r="52" spans="1:9" ht="13.5" thickBot="1">
      <c r="A52" s="63"/>
      <c r="B52" s="11"/>
      <c r="C52" s="36"/>
      <c r="D52" s="29" t="s">
        <v>23</v>
      </c>
      <c r="E52" s="30" t="s">
        <v>33</v>
      </c>
      <c r="F52" s="34"/>
      <c r="G52" s="10"/>
      <c r="H52" s="81"/>
      <c r="I52" s="90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SUM(F14+F25+#REF!+F30+#REF!+F35+F41+#REF!+F47+#REF!+#REF!)</f>
        <v>#REF!</v>
      </c>
      <c r="G53" s="74">
        <f>G16+G19+G29</f>
        <v>338.7</v>
      </c>
      <c r="H53" s="91">
        <f>H19+H29</f>
        <v>339.02</v>
      </c>
      <c r="I53" s="74">
        <f>I19+I29</f>
        <v>339.4</v>
      </c>
    </row>
    <row r="54" spans="1:7" ht="12.75">
      <c r="A54" s="53"/>
      <c r="G54" s="64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54"/>
  <sheetViews>
    <sheetView zoomScalePageLayoutView="0" workbookViewId="0" topLeftCell="A1">
      <pane xSplit="4" ySplit="13" topLeftCell="E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52</v>
      </c>
    </row>
    <row r="2" ht="12.75">
      <c r="D2" t="s">
        <v>1</v>
      </c>
    </row>
    <row r="3" ht="12.75">
      <c r="D3" t="s">
        <v>51</v>
      </c>
    </row>
    <row r="4" ht="12.75">
      <c r="D4" t="s">
        <v>63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91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 t="s">
        <v>59</v>
      </c>
      <c r="H11" s="9" t="s">
        <v>60</v>
      </c>
      <c r="I11" s="77" t="s">
        <v>61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/>
      <c r="H12" s="78"/>
      <c r="I12" s="79" t="s">
        <v>62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76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796</v>
      </c>
      <c r="H14" s="67">
        <f>SUM(H16:H23)</f>
        <v>219.7</v>
      </c>
      <c r="I14" s="80">
        <f>H14/G14*100</f>
        <v>27.600502512562812</v>
      </c>
    </row>
    <row r="15" spans="1:9" ht="12.75">
      <c r="A15" s="18"/>
      <c r="B15" s="19"/>
      <c r="C15" s="20"/>
      <c r="D15" s="21"/>
      <c r="E15" s="22"/>
      <c r="F15" s="23"/>
      <c r="G15" s="10"/>
      <c r="H15" s="75"/>
      <c r="I15" s="80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0</v>
      </c>
      <c r="H16" s="75"/>
      <c r="I16" s="80"/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75"/>
      <c r="I17" s="80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75"/>
      <c r="I18" s="80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786</v>
      </c>
      <c r="H19" s="75">
        <v>219.7</v>
      </c>
      <c r="I19" s="80">
        <f>H19/G19*100</f>
        <v>27.951653944020354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75"/>
      <c r="I20" s="80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75"/>
      <c r="I21" s="80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>
        <v>10</v>
      </c>
      <c r="H22" s="75"/>
      <c r="I22" s="80">
        <f>H22/G22*100</f>
        <v>0</v>
      </c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>
        <v>0</v>
      </c>
      <c r="H23" s="75"/>
      <c r="I23" s="80"/>
    </row>
    <row r="24" spans="1:9" ht="12.75">
      <c r="A24" s="10"/>
      <c r="B24" s="11"/>
      <c r="C24" s="36"/>
      <c r="D24" s="29"/>
      <c r="E24" s="30"/>
      <c r="F24" s="34"/>
      <c r="G24" s="10"/>
      <c r="H24" s="75"/>
      <c r="I24" s="80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>
        <f>SUM(G27:G27)</f>
        <v>0</v>
      </c>
      <c r="H25" s="75"/>
      <c r="I25" s="80"/>
    </row>
    <row r="26" spans="1:9" ht="12.75">
      <c r="A26" s="18"/>
      <c r="B26" s="11"/>
      <c r="C26" s="36"/>
      <c r="D26" s="21"/>
      <c r="E26" s="22"/>
      <c r="F26" s="23"/>
      <c r="G26" s="10"/>
      <c r="H26" s="75"/>
      <c r="I26" s="80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75"/>
      <c r="I27" s="80"/>
    </row>
    <row r="28" spans="1:9" ht="12.75">
      <c r="A28" s="35"/>
      <c r="B28" s="32"/>
      <c r="C28" s="33"/>
      <c r="D28" s="21"/>
      <c r="E28" s="22"/>
      <c r="F28" s="34"/>
      <c r="G28" s="10"/>
      <c r="H28" s="75"/>
      <c r="I28" s="80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G31+G32</f>
        <v>618.4000000000001</v>
      </c>
      <c r="H29" s="71">
        <f>H31+H32</f>
        <v>340</v>
      </c>
      <c r="I29" s="80">
        <f>H29/G29*100</f>
        <v>54.98059508408796</v>
      </c>
    </row>
    <row r="30" spans="1:9" ht="12.75">
      <c r="A30" s="10"/>
      <c r="B30" s="11"/>
      <c r="C30" s="36"/>
      <c r="D30" s="21"/>
      <c r="E30" s="22"/>
      <c r="F30" s="23"/>
      <c r="G30" s="10"/>
      <c r="H30" s="75"/>
      <c r="I30" s="80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175.8</v>
      </c>
      <c r="H31" s="75">
        <v>330.7</v>
      </c>
      <c r="I31" s="80">
        <f>H31/G31*100</f>
        <v>188.11149032992034</v>
      </c>
    </row>
    <row r="32" spans="1:9" ht="12.75">
      <c r="A32" s="10" t="s">
        <v>35</v>
      </c>
      <c r="B32" s="11"/>
      <c r="C32" s="36"/>
      <c r="D32" s="29" t="s">
        <v>36</v>
      </c>
      <c r="E32" s="30" t="s">
        <v>20</v>
      </c>
      <c r="F32" s="34"/>
      <c r="G32" s="72">
        <v>442.6</v>
      </c>
      <c r="H32" s="75">
        <v>9.3</v>
      </c>
      <c r="I32" s="80">
        <f>H32/G32*100</f>
        <v>2.1012200632625393</v>
      </c>
    </row>
    <row r="33" spans="1:9" ht="12.75">
      <c r="A33" s="10"/>
      <c r="B33" s="11"/>
      <c r="C33" s="36"/>
      <c r="D33" s="29"/>
      <c r="E33" s="30"/>
      <c r="F33" s="34"/>
      <c r="G33" s="10"/>
      <c r="H33" s="75"/>
      <c r="I33" s="80"/>
    </row>
    <row r="34" spans="1:9" ht="12.75">
      <c r="A34" s="18" t="s">
        <v>37</v>
      </c>
      <c r="B34" s="19"/>
      <c r="C34" s="20"/>
      <c r="D34" s="21" t="s">
        <v>26</v>
      </c>
      <c r="E34" s="22" t="s">
        <v>16</v>
      </c>
      <c r="F34" s="23"/>
      <c r="G34" s="23">
        <f>SUM(G36:G39)</f>
        <v>0</v>
      </c>
      <c r="H34" s="75"/>
      <c r="I34" s="80"/>
    </row>
    <row r="35" spans="1:9" ht="12.75">
      <c r="A35" s="18"/>
      <c r="B35" s="19"/>
      <c r="C35" s="20"/>
      <c r="D35" s="21"/>
      <c r="E35" s="22"/>
      <c r="F35" s="23"/>
      <c r="G35" s="10"/>
      <c r="H35" s="75"/>
      <c r="I35" s="80"/>
    </row>
    <row r="36" spans="1:10" ht="12.75">
      <c r="A36" s="10" t="s">
        <v>38</v>
      </c>
      <c r="B36" s="11"/>
      <c r="C36" s="36"/>
      <c r="D36" s="39" t="s">
        <v>26</v>
      </c>
      <c r="E36" s="40" t="s">
        <v>15</v>
      </c>
      <c r="F36" s="41"/>
      <c r="G36" s="10">
        <v>0</v>
      </c>
      <c r="H36" s="75"/>
      <c r="I36" s="80"/>
      <c r="J36" s="42"/>
    </row>
    <row r="37" spans="1:9" ht="12.75">
      <c r="A37" s="10" t="s">
        <v>39</v>
      </c>
      <c r="B37" s="11"/>
      <c r="C37" s="36"/>
      <c r="D37" s="29" t="s">
        <v>26</v>
      </c>
      <c r="E37" s="30" t="s">
        <v>18</v>
      </c>
      <c r="F37" s="34"/>
      <c r="G37" s="10">
        <v>0</v>
      </c>
      <c r="H37" s="75"/>
      <c r="I37" s="80"/>
    </row>
    <row r="38" spans="1:9" ht="12.75">
      <c r="A38" s="10" t="s">
        <v>40</v>
      </c>
      <c r="B38" s="11"/>
      <c r="C38" s="36"/>
      <c r="D38" s="29" t="s">
        <v>26</v>
      </c>
      <c r="E38" s="30" t="s">
        <v>26</v>
      </c>
      <c r="F38" s="34"/>
      <c r="G38" s="10">
        <v>0</v>
      </c>
      <c r="H38" s="75"/>
      <c r="I38" s="80"/>
    </row>
    <row r="39" spans="1:9" ht="12.75">
      <c r="A39" s="10" t="s">
        <v>41</v>
      </c>
      <c r="B39" s="11"/>
      <c r="C39" s="36"/>
      <c r="D39" s="29" t="s">
        <v>26</v>
      </c>
      <c r="E39" s="30" t="s">
        <v>42</v>
      </c>
      <c r="F39" s="34"/>
      <c r="G39" s="10">
        <v>0</v>
      </c>
      <c r="H39" s="75"/>
      <c r="I39" s="80"/>
    </row>
    <row r="40" spans="1:9" ht="12.75">
      <c r="A40" s="10"/>
      <c r="B40" s="11"/>
      <c r="C40" s="36"/>
      <c r="D40" s="29"/>
      <c r="E40" s="30"/>
      <c r="F40" s="34"/>
      <c r="G40" s="10"/>
      <c r="H40" s="75"/>
      <c r="I40" s="80"/>
    </row>
    <row r="41" spans="1:9" ht="12.75">
      <c r="A41" s="18" t="s">
        <v>43</v>
      </c>
      <c r="B41" s="19"/>
      <c r="C41" s="20"/>
      <c r="D41" s="43" t="s">
        <v>44</v>
      </c>
      <c r="E41" s="44" t="s">
        <v>16</v>
      </c>
      <c r="F41" s="45"/>
      <c r="G41" s="73">
        <f>SUM(G43:G44)</f>
        <v>930.4</v>
      </c>
      <c r="H41" s="73">
        <f>SUM(H43:H44)</f>
        <v>395.8</v>
      </c>
      <c r="I41" s="80">
        <f>H41/G41*100</f>
        <v>42.5408426483233</v>
      </c>
    </row>
    <row r="42" spans="1:9" ht="12.75">
      <c r="A42" s="18"/>
      <c r="B42" s="19"/>
      <c r="C42" s="20"/>
      <c r="D42" s="21"/>
      <c r="E42" s="22"/>
      <c r="F42" s="45"/>
      <c r="G42" s="10"/>
      <c r="H42" s="75"/>
      <c r="I42" s="80"/>
    </row>
    <row r="43" spans="1:9" ht="12.75">
      <c r="A43" s="10" t="s">
        <v>45</v>
      </c>
      <c r="B43" s="11"/>
      <c r="C43" s="36"/>
      <c r="D43" s="29" t="s">
        <v>44</v>
      </c>
      <c r="E43" s="30" t="s">
        <v>15</v>
      </c>
      <c r="F43" s="34"/>
      <c r="G43" s="68">
        <v>930.4</v>
      </c>
      <c r="H43" s="75">
        <v>395.8</v>
      </c>
      <c r="I43" s="80">
        <f>H43/G43*100</f>
        <v>42.5408426483233</v>
      </c>
    </row>
    <row r="44" spans="1:9" ht="12.75">
      <c r="A44" s="10" t="s">
        <v>46</v>
      </c>
      <c r="B44" s="11"/>
      <c r="C44" s="36"/>
      <c r="D44" s="29" t="s">
        <v>44</v>
      </c>
      <c r="E44" s="30" t="s">
        <v>23</v>
      </c>
      <c r="F44" s="34"/>
      <c r="G44" s="10">
        <v>0</v>
      </c>
      <c r="H44" s="75"/>
      <c r="I44" s="80"/>
    </row>
    <row r="45" spans="1:9" ht="12.75">
      <c r="A45" s="10"/>
      <c r="B45" s="11"/>
      <c r="C45" s="36"/>
      <c r="D45" s="29"/>
      <c r="E45" s="30"/>
      <c r="F45" s="34"/>
      <c r="G45" s="10"/>
      <c r="H45" s="75"/>
      <c r="I45" s="80"/>
    </row>
    <row r="46" spans="1:9" ht="12.75">
      <c r="A46" s="18" t="s">
        <v>47</v>
      </c>
      <c r="B46" s="19"/>
      <c r="C46" s="20"/>
      <c r="D46" s="21" t="s">
        <v>42</v>
      </c>
      <c r="E46" s="22" t="s">
        <v>16</v>
      </c>
      <c r="F46" s="34"/>
      <c r="G46" s="45">
        <f>SUM(G48:G49)</f>
        <v>0</v>
      </c>
      <c r="H46" s="75"/>
      <c r="I46" s="80"/>
    </row>
    <row r="47" spans="1:9" ht="12.75">
      <c r="A47" s="18"/>
      <c r="B47" s="19"/>
      <c r="C47" s="20"/>
      <c r="D47" s="29"/>
      <c r="E47" s="30"/>
      <c r="F47" s="34"/>
      <c r="G47" s="10"/>
      <c r="H47" s="75"/>
      <c r="I47" s="80"/>
    </row>
    <row r="48" spans="1:9" ht="12.75">
      <c r="A48" s="10" t="s">
        <v>48</v>
      </c>
      <c r="B48" s="11"/>
      <c r="C48" s="36"/>
      <c r="D48" s="39" t="s">
        <v>42</v>
      </c>
      <c r="E48" s="40" t="s">
        <v>15</v>
      </c>
      <c r="F48" s="41"/>
      <c r="G48" s="10">
        <v>0</v>
      </c>
      <c r="H48" s="75"/>
      <c r="I48" s="80"/>
    </row>
    <row r="49" spans="1:9" ht="12.75">
      <c r="A49" s="10" t="s">
        <v>49</v>
      </c>
      <c r="B49" s="11"/>
      <c r="C49" s="36"/>
      <c r="D49" s="29" t="s">
        <v>42</v>
      </c>
      <c r="E49" s="30" t="s">
        <v>18</v>
      </c>
      <c r="F49" s="34"/>
      <c r="G49" s="10">
        <v>0</v>
      </c>
      <c r="H49" s="75"/>
      <c r="I49" s="80"/>
    </row>
    <row r="50" spans="1:9" ht="12.75">
      <c r="A50" s="10"/>
      <c r="B50" s="11"/>
      <c r="C50" s="36"/>
      <c r="D50" s="29"/>
      <c r="E50" s="30"/>
      <c r="F50" s="34"/>
      <c r="G50" s="10"/>
      <c r="H50" s="75"/>
      <c r="I50" s="80"/>
    </row>
    <row r="51" spans="1:9" ht="13.5" thickBot="1">
      <c r="A51" s="10"/>
      <c r="B51" s="11"/>
      <c r="C51" s="36"/>
      <c r="D51" s="29"/>
      <c r="E51" s="30"/>
      <c r="F51" s="34"/>
      <c r="G51" s="10"/>
      <c r="H51" s="75"/>
      <c r="I51" s="80"/>
    </row>
    <row r="52" spans="1:9" ht="13.5" thickBot="1">
      <c r="A52" s="46" t="s">
        <v>50</v>
      </c>
      <c r="B52" s="47"/>
      <c r="C52" s="48"/>
      <c r="D52" s="49">
        <v>96</v>
      </c>
      <c r="E52" s="50" t="s">
        <v>16</v>
      </c>
      <c r="F52" s="51" t="e">
        <f>SUM(F14+F25+#REF!+F30+#REF!+F36+F42+#REF!+F48+#REF!+#REF!)</f>
        <v>#REF!</v>
      </c>
      <c r="G52" s="74">
        <f>G19+G22+G25+G31+G32+G41</f>
        <v>2344.8</v>
      </c>
      <c r="H52" s="74">
        <f>H19+H22+H25+H31+H32+H41</f>
        <v>955.5</v>
      </c>
      <c r="I52" s="80">
        <f>H52/G52*100</f>
        <v>40.74974411463664</v>
      </c>
    </row>
    <row r="53" spans="1:8" ht="12.75">
      <c r="A53" s="53"/>
      <c r="H53" s="64"/>
    </row>
    <row r="54" ht="12.75">
      <c r="A5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57"/>
  <sheetViews>
    <sheetView tabSelected="1" zoomScalePageLayoutView="0" workbookViewId="0" topLeftCell="A1">
      <pane xSplit="4" ySplit="13" topLeftCell="E3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34" sqref="O34:O35"/>
    </sheetView>
  </sheetViews>
  <sheetFormatPr defaultColWidth="9.00390625" defaultRowHeight="12.75"/>
  <cols>
    <col min="3" max="3" width="58.375" style="0" customWidth="1"/>
    <col min="4" max="4" width="7.125" style="0" customWidth="1"/>
    <col min="5" max="5" width="7.375" style="0" customWidth="1"/>
    <col min="6" max="6" width="0.12890625" style="0" customWidth="1"/>
    <col min="7" max="7" width="10.875" style="0" customWidth="1"/>
    <col min="8" max="8" width="0" style="0" hidden="1" customWidth="1"/>
    <col min="9" max="9" width="9.625" style="0" hidden="1" customWidth="1"/>
    <col min="10" max="10" width="10.875" style="0" bestFit="1" customWidth="1"/>
    <col min="11" max="11" width="13.00390625" style="0" customWidth="1"/>
  </cols>
  <sheetData>
    <row r="1" spans="5:11" ht="15">
      <c r="E1" s="96" t="s">
        <v>97</v>
      </c>
      <c r="F1" s="96"/>
      <c r="G1" s="96"/>
      <c r="H1" s="96"/>
      <c r="I1" s="96"/>
      <c r="J1" s="96"/>
      <c r="K1" s="96"/>
    </row>
    <row r="2" spans="5:11" ht="15">
      <c r="E2" s="96" t="s">
        <v>106</v>
      </c>
      <c r="F2" s="96"/>
      <c r="G2" s="96"/>
      <c r="H2" s="96"/>
      <c r="I2" s="96"/>
      <c r="J2" s="96"/>
      <c r="K2" s="96"/>
    </row>
    <row r="3" spans="5:11" ht="15">
      <c r="E3" s="96" t="s">
        <v>104</v>
      </c>
      <c r="F3" s="96"/>
      <c r="G3" s="96"/>
      <c r="H3" s="96"/>
      <c r="I3" s="96"/>
      <c r="J3" s="96"/>
      <c r="K3" s="96"/>
    </row>
    <row r="4" spans="5:11" ht="15">
      <c r="E4" s="96" t="s">
        <v>107</v>
      </c>
      <c r="F4" s="96"/>
      <c r="G4" s="96"/>
      <c r="H4" s="96"/>
      <c r="I4" s="96"/>
      <c r="J4" s="96"/>
      <c r="K4" s="96"/>
    </row>
    <row r="6" spans="2:6" ht="19.5">
      <c r="B6" s="99"/>
      <c r="C6" s="99" t="s">
        <v>4</v>
      </c>
      <c r="D6" s="100"/>
      <c r="E6" s="2"/>
      <c r="F6" s="2"/>
    </row>
    <row r="7" spans="2:6" ht="19.5">
      <c r="B7" s="101" t="s">
        <v>5</v>
      </c>
      <c r="C7" s="99"/>
      <c r="D7" s="99"/>
      <c r="E7" s="2"/>
      <c r="F7" s="2"/>
    </row>
    <row r="8" spans="2:6" ht="19.5">
      <c r="B8" s="99" t="s">
        <v>6</v>
      </c>
      <c r="C8" s="99"/>
      <c r="D8" s="99"/>
      <c r="E8" s="2"/>
      <c r="F8" s="2"/>
    </row>
    <row r="9" spans="2:4" ht="19.5">
      <c r="B9" s="99" t="s">
        <v>105</v>
      </c>
      <c r="C9" s="100"/>
      <c r="D9" s="100"/>
    </row>
    <row r="10" spans="1:6" ht="20.25" thickBot="1">
      <c r="A10" s="2"/>
      <c r="B10" s="99"/>
      <c r="C10" s="99"/>
      <c r="D10" s="99"/>
      <c r="E10" s="2"/>
      <c r="F10" s="2"/>
    </row>
    <row r="11" spans="1:11" ht="15.75">
      <c r="A11" s="102"/>
      <c r="B11" s="103"/>
      <c r="C11" s="103"/>
      <c r="D11" s="104" t="s">
        <v>9</v>
      </c>
      <c r="E11" s="102" t="s">
        <v>10</v>
      </c>
      <c r="F11" s="105" t="s">
        <v>11</v>
      </c>
      <c r="G11" s="106" t="s">
        <v>59</v>
      </c>
      <c r="H11" s="103"/>
      <c r="I11" s="107"/>
      <c r="J11" s="106" t="s">
        <v>108</v>
      </c>
      <c r="K11" s="106" t="s">
        <v>126</v>
      </c>
    </row>
    <row r="12" spans="1:11" ht="16.5" thickBot="1">
      <c r="A12" s="108"/>
      <c r="B12" s="109"/>
      <c r="C12" s="109" t="s">
        <v>102</v>
      </c>
      <c r="D12" s="110"/>
      <c r="E12" s="108" t="s">
        <v>13</v>
      </c>
      <c r="F12" s="111"/>
      <c r="G12" s="112" t="s">
        <v>127</v>
      </c>
      <c r="H12" s="113" t="s">
        <v>69</v>
      </c>
      <c r="I12" s="114" t="s">
        <v>92</v>
      </c>
      <c r="J12" s="115">
        <v>2018</v>
      </c>
      <c r="K12" s="115"/>
    </row>
    <row r="13" spans="1:11" ht="5.25" customHeight="1" thickBot="1">
      <c r="A13" s="116"/>
      <c r="B13" s="117"/>
      <c r="C13" s="117"/>
      <c r="D13" s="114"/>
      <c r="E13" s="108"/>
      <c r="F13" s="105"/>
      <c r="G13" s="114"/>
      <c r="H13" s="109"/>
      <c r="I13" s="114"/>
      <c r="J13" s="114"/>
      <c r="K13" s="114"/>
    </row>
    <row r="14" spans="1:11" ht="15.75">
      <c r="A14" s="108" t="s">
        <v>14</v>
      </c>
      <c r="B14" s="109"/>
      <c r="C14" s="109"/>
      <c r="D14" s="118" t="s">
        <v>15</v>
      </c>
      <c r="E14" s="118" t="s">
        <v>16</v>
      </c>
      <c r="F14" s="119"/>
      <c r="G14" s="120">
        <f>G16+G19+G27</f>
        <v>6312</v>
      </c>
      <c r="H14" s="121">
        <f>H16+H19+H27</f>
        <v>586.4</v>
      </c>
      <c r="I14" s="122">
        <f>I16+I19+I27</f>
        <v>566.7</v>
      </c>
      <c r="J14" s="123">
        <f>J16+J19+J27</f>
        <v>6169</v>
      </c>
      <c r="K14" s="120">
        <f>J14/G14*100</f>
        <v>97.73447401774398</v>
      </c>
    </row>
    <row r="15" spans="1:11" ht="15.75">
      <c r="A15" s="108"/>
      <c r="B15" s="109"/>
      <c r="C15" s="109"/>
      <c r="D15" s="124"/>
      <c r="E15" s="124"/>
      <c r="F15" s="125"/>
      <c r="G15" s="126"/>
      <c r="H15" s="127"/>
      <c r="I15" s="128"/>
      <c r="J15" s="129"/>
      <c r="K15" s="130"/>
    </row>
    <row r="16" spans="1:11" s="93" customFormat="1" ht="15.75">
      <c r="A16" s="108" t="s">
        <v>17</v>
      </c>
      <c r="B16" s="109"/>
      <c r="C16" s="109"/>
      <c r="D16" s="124" t="s">
        <v>15</v>
      </c>
      <c r="E16" s="124" t="s">
        <v>18</v>
      </c>
      <c r="F16" s="125"/>
      <c r="G16" s="114">
        <f>G17</f>
        <v>1039</v>
      </c>
      <c r="H16" s="131">
        <f>H17</f>
        <v>121.4</v>
      </c>
      <c r="I16" s="132">
        <v>110.9</v>
      </c>
      <c r="J16" s="108">
        <f>J17</f>
        <v>1039</v>
      </c>
      <c r="K16" s="130">
        <f aca="true" t="shared" si="0" ref="K16:K56">J16/G16*100</f>
        <v>100</v>
      </c>
    </row>
    <row r="17" spans="1:11" ht="15.75">
      <c r="A17" s="129" t="s">
        <v>19</v>
      </c>
      <c r="B17" s="133"/>
      <c r="C17" s="133"/>
      <c r="D17" s="134" t="s">
        <v>15</v>
      </c>
      <c r="E17" s="134" t="s">
        <v>18</v>
      </c>
      <c r="F17" s="125"/>
      <c r="G17" s="126">
        <v>1039</v>
      </c>
      <c r="H17" s="127">
        <v>121.4</v>
      </c>
      <c r="I17" s="128">
        <v>110.9</v>
      </c>
      <c r="J17" s="129">
        <v>1039</v>
      </c>
      <c r="K17" s="135">
        <f t="shared" si="0"/>
        <v>100</v>
      </c>
    </row>
    <row r="18" spans="1:11" ht="15.75">
      <c r="A18" s="129" t="s">
        <v>21</v>
      </c>
      <c r="B18" s="133"/>
      <c r="C18" s="133"/>
      <c r="D18" s="134"/>
      <c r="E18" s="134"/>
      <c r="F18" s="125"/>
      <c r="G18" s="126"/>
      <c r="H18" s="127"/>
      <c r="I18" s="128"/>
      <c r="J18" s="129"/>
      <c r="K18" s="130"/>
    </row>
    <row r="19" spans="1:11" s="93" customFormat="1" ht="15.75">
      <c r="A19" s="108" t="s">
        <v>22</v>
      </c>
      <c r="B19" s="109"/>
      <c r="C19" s="109"/>
      <c r="D19" s="124" t="s">
        <v>15</v>
      </c>
      <c r="E19" s="124" t="s">
        <v>23</v>
      </c>
      <c r="F19" s="125"/>
      <c r="G19" s="130">
        <v>5253</v>
      </c>
      <c r="H19" s="131">
        <v>460</v>
      </c>
      <c r="I19" s="132">
        <v>450.8</v>
      </c>
      <c r="J19" s="136">
        <v>5130</v>
      </c>
      <c r="K19" s="130">
        <f t="shared" si="0"/>
        <v>97.65848086807539</v>
      </c>
    </row>
    <row r="20" spans="1:11" s="93" customFormat="1" ht="15.75">
      <c r="A20" s="108" t="s">
        <v>99</v>
      </c>
      <c r="B20" s="109"/>
      <c r="C20" s="109"/>
      <c r="D20" s="124"/>
      <c r="E20" s="124"/>
      <c r="F20" s="125"/>
      <c r="G20" s="114"/>
      <c r="H20" s="131"/>
      <c r="I20" s="132"/>
      <c r="J20" s="108"/>
      <c r="K20" s="130"/>
    </row>
    <row r="21" spans="1:11" s="93" customFormat="1" ht="15.75">
      <c r="A21" s="108"/>
      <c r="B21" s="109"/>
      <c r="C21" s="109"/>
      <c r="D21" s="124"/>
      <c r="E21" s="124"/>
      <c r="F21" s="125"/>
      <c r="G21" s="114"/>
      <c r="H21" s="131"/>
      <c r="I21" s="132"/>
      <c r="J21" s="108"/>
      <c r="K21" s="130"/>
    </row>
    <row r="22" spans="1:11" s="93" customFormat="1" ht="15.75">
      <c r="A22" s="108" t="s">
        <v>111</v>
      </c>
      <c r="B22" s="109"/>
      <c r="C22" s="109"/>
      <c r="D22" s="124"/>
      <c r="E22" s="124"/>
      <c r="F22" s="125"/>
      <c r="G22" s="114"/>
      <c r="H22" s="131"/>
      <c r="I22" s="132"/>
      <c r="J22" s="108"/>
      <c r="K22" s="130"/>
    </row>
    <row r="23" spans="1:11" ht="15.75">
      <c r="A23" s="108" t="s">
        <v>112</v>
      </c>
      <c r="B23" s="109"/>
      <c r="C23" s="133"/>
      <c r="D23" s="124" t="s">
        <v>15</v>
      </c>
      <c r="E23" s="124" t="s">
        <v>110</v>
      </c>
      <c r="F23" s="137"/>
      <c r="G23" s="114">
        <v>1</v>
      </c>
      <c r="H23" s="127"/>
      <c r="I23" s="128"/>
      <c r="J23" s="108">
        <v>1</v>
      </c>
      <c r="K23" s="130">
        <f t="shared" si="0"/>
        <v>100</v>
      </c>
    </row>
    <row r="24" spans="1:11" ht="15.75">
      <c r="A24" s="108"/>
      <c r="B24" s="109"/>
      <c r="C24" s="133"/>
      <c r="D24" s="134"/>
      <c r="E24" s="134"/>
      <c r="F24" s="137"/>
      <c r="G24" s="114"/>
      <c r="H24" s="127"/>
      <c r="I24" s="128"/>
      <c r="J24" s="108"/>
      <c r="K24" s="130"/>
    </row>
    <row r="25" spans="1:11" ht="15.75">
      <c r="A25" s="108" t="s">
        <v>115</v>
      </c>
      <c r="B25" s="109"/>
      <c r="C25" s="133"/>
      <c r="D25" s="124" t="s">
        <v>15</v>
      </c>
      <c r="E25" s="124" t="s">
        <v>26</v>
      </c>
      <c r="F25" s="137"/>
      <c r="G25" s="114">
        <v>110</v>
      </c>
      <c r="H25" s="127"/>
      <c r="I25" s="128"/>
      <c r="J25" s="108">
        <v>110</v>
      </c>
      <c r="K25" s="130">
        <f t="shared" si="0"/>
        <v>100</v>
      </c>
    </row>
    <row r="26" spans="1:11" ht="15.75">
      <c r="A26" s="108"/>
      <c r="B26" s="109"/>
      <c r="C26" s="133"/>
      <c r="D26" s="134"/>
      <c r="E26" s="134"/>
      <c r="F26" s="137"/>
      <c r="G26" s="114"/>
      <c r="H26" s="127"/>
      <c r="I26" s="128"/>
      <c r="J26" s="108"/>
      <c r="K26" s="130"/>
    </row>
    <row r="27" spans="1:11" s="93" customFormat="1" ht="15.75">
      <c r="A27" s="108" t="s">
        <v>116</v>
      </c>
      <c r="B27" s="109"/>
      <c r="C27" s="109"/>
      <c r="D27" s="124" t="s">
        <v>15</v>
      </c>
      <c r="E27" s="124" t="s">
        <v>96</v>
      </c>
      <c r="F27" s="125"/>
      <c r="G27" s="138">
        <v>20</v>
      </c>
      <c r="H27" s="131">
        <v>5</v>
      </c>
      <c r="I27" s="132">
        <v>5</v>
      </c>
      <c r="J27" s="139"/>
      <c r="K27" s="130">
        <f t="shared" si="0"/>
        <v>0</v>
      </c>
    </row>
    <row r="28" spans="1:11" ht="15.75">
      <c r="A28" s="129" t="s">
        <v>29</v>
      </c>
      <c r="B28" s="133"/>
      <c r="C28" s="133"/>
      <c r="D28" s="134"/>
      <c r="E28" s="134"/>
      <c r="F28" s="137"/>
      <c r="G28" s="126"/>
      <c r="H28" s="127"/>
      <c r="I28" s="128"/>
      <c r="J28" s="129"/>
      <c r="K28" s="130"/>
    </row>
    <row r="29" spans="1:11" ht="15.75">
      <c r="A29" s="129"/>
      <c r="B29" s="133"/>
      <c r="C29" s="133"/>
      <c r="D29" s="134"/>
      <c r="E29" s="134"/>
      <c r="F29" s="137"/>
      <c r="G29" s="126"/>
      <c r="H29" s="133"/>
      <c r="I29" s="133"/>
      <c r="J29" s="129"/>
      <c r="K29" s="130"/>
    </row>
    <row r="30" spans="1:11" ht="15.75">
      <c r="A30" s="108" t="s">
        <v>117</v>
      </c>
      <c r="B30" s="109"/>
      <c r="C30" s="109"/>
      <c r="D30" s="124" t="s">
        <v>15</v>
      </c>
      <c r="E30" s="124" t="s">
        <v>28</v>
      </c>
      <c r="F30" s="125"/>
      <c r="G30" s="114">
        <v>0.7</v>
      </c>
      <c r="H30" s="109"/>
      <c r="I30" s="109"/>
      <c r="J30" s="108">
        <v>0.7</v>
      </c>
      <c r="K30" s="130">
        <f t="shared" si="0"/>
        <v>100</v>
      </c>
    </row>
    <row r="31" spans="1:11" ht="15.75">
      <c r="A31" s="129"/>
      <c r="B31" s="133"/>
      <c r="C31" s="133"/>
      <c r="D31" s="134"/>
      <c r="E31" s="134"/>
      <c r="F31" s="137"/>
      <c r="G31" s="126"/>
      <c r="H31" s="133"/>
      <c r="I31" s="133"/>
      <c r="J31" s="129"/>
      <c r="K31" s="130"/>
    </row>
    <row r="32" spans="1:11" s="95" customFormat="1" ht="15.75">
      <c r="A32" s="140" t="s">
        <v>118</v>
      </c>
      <c r="B32" s="141"/>
      <c r="C32" s="141"/>
      <c r="D32" s="142" t="s">
        <v>18</v>
      </c>
      <c r="E32" s="142" t="s">
        <v>20</v>
      </c>
      <c r="F32" s="143"/>
      <c r="G32" s="144">
        <f>G33</f>
        <v>83</v>
      </c>
      <c r="H32" s="144">
        <f>H33</f>
        <v>17</v>
      </c>
      <c r="I32" s="145">
        <f>I33</f>
        <v>18.4</v>
      </c>
      <c r="J32" s="145">
        <f>J33</f>
        <v>83</v>
      </c>
      <c r="K32" s="130">
        <f t="shared" si="0"/>
        <v>100</v>
      </c>
    </row>
    <row r="33" spans="1:11" s="95" customFormat="1" ht="15">
      <c r="A33" s="146" t="s">
        <v>101</v>
      </c>
      <c r="B33" s="141"/>
      <c r="C33" s="141"/>
      <c r="D33" s="147" t="s">
        <v>18</v>
      </c>
      <c r="E33" s="147" t="s">
        <v>20</v>
      </c>
      <c r="F33" s="148"/>
      <c r="G33" s="149">
        <v>83</v>
      </c>
      <c r="H33" s="150">
        <v>17</v>
      </c>
      <c r="I33" s="151">
        <v>18.4</v>
      </c>
      <c r="J33" s="152">
        <v>83</v>
      </c>
      <c r="K33" s="135">
        <f t="shared" si="0"/>
        <v>100</v>
      </c>
    </row>
    <row r="34" spans="1:11" s="95" customFormat="1" ht="15.75">
      <c r="A34" s="146"/>
      <c r="B34" s="141"/>
      <c r="C34" s="141"/>
      <c r="D34" s="147"/>
      <c r="E34" s="147"/>
      <c r="F34" s="148"/>
      <c r="G34" s="149"/>
      <c r="H34" s="150"/>
      <c r="I34" s="151"/>
      <c r="J34" s="152"/>
      <c r="K34" s="130"/>
    </row>
    <row r="35" spans="1:11" s="95" customFormat="1" ht="15.75">
      <c r="A35" s="140" t="s">
        <v>119</v>
      </c>
      <c r="B35" s="153"/>
      <c r="C35" s="153"/>
      <c r="D35" s="142" t="s">
        <v>23</v>
      </c>
      <c r="E35" s="142" t="s">
        <v>15</v>
      </c>
      <c r="F35" s="143"/>
      <c r="G35" s="144">
        <f>G36+G37</f>
        <v>34.300000000000004</v>
      </c>
      <c r="H35" s="144">
        <f>H36</f>
        <v>0</v>
      </c>
      <c r="I35" s="145">
        <f>I36</f>
        <v>0</v>
      </c>
      <c r="J35" s="145">
        <f>J36+J37</f>
        <v>34.300000000000004</v>
      </c>
      <c r="K35" s="130">
        <f t="shared" si="0"/>
        <v>100</v>
      </c>
    </row>
    <row r="36" spans="1:11" s="95" customFormat="1" ht="15">
      <c r="A36" s="146" t="s">
        <v>100</v>
      </c>
      <c r="B36" s="141"/>
      <c r="C36" s="141"/>
      <c r="D36" s="147" t="s">
        <v>23</v>
      </c>
      <c r="E36" s="147" t="s">
        <v>15</v>
      </c>
      <c r="F36" s="148"/>
      <c r="G36" s="149">
        <v>33.6</v>
      </c>
      <c r="H36" s="150"/>
      <c r="I36" s="151"/>
      <c r="J36" s="152">
        <v>33.6</v>
      </c>
      <c r="K36" s="135">
        <f t="shared" si="0"/>
        <v>100</v>
      </c>
    </row>
    <row r="37" spans="1:11" s="95" customFormat="1" ht="15.75">
      <c r="A37" s="140" t="s">
        <v>103</v>
      </c>
      <c r="B37" s="153"/>
      <c r="C37" s="153"/>
      <c r="D37" s="142" t="s">
        <v>23</v>
      </c>
      <c r="E37" s="142" t="s">
        <v>15</v>
      </c>
      <c r="F37" s="143"/>
      <c r="G37" s="144">
        <v>0.7</v>
      </c>
      <c r="H37" s="153"/>
      <c r="I37" s="154"/>
      <c r="J37" s="145">
        <v>0.7</v>
      </c>
      <c r="K37" s="130">
        <f t="shared" si="0"/>
        <v>100</v>
      </c>
    </row>
    <row r="38" spans="1:11" s="95" customFormat="1" ht="15.75">
      <c r="A38" s="146"/>
      <c r="B38" s="141"/>
      <c r="C38" s="141"/>
      <c r="D38" s="147"/>
      <c r="E38" s="147"/>
      <c r="F38" s="148"/>
      <c r="G38" s="149"/>
      <c r="H38" s="141"/>
      <c r="I38" s="155"/>
      <c r="J38" s="152"/>
      <c r="K38" s="130"/>
    </row>
    <row r="39" spans="1:11" ht="15.75">
      <c r="A39" s="108" t="s">
        <v>120</v>
      </c>
      <c r="B39" s="109"/>
      <c r="C39" s="109"/>
      <c r="D39" s="124" t="s">
        <v>23</v>
      </c>
      <c r="E39" s="124" t="s">
        <v>42</v>
      </c>
      <c r="F39" s="137"/>
      <c r="G39" s="156">
        <f>G40</f>
        <v>1245</v>
      </c>
      <c r="H39" s="156">
        <f>H40</f>
        <v>40</v>
      </c>
      <c r="I39" s="157">
        <f>I40</f>
        <v>44.6</v>
      </c>
      <c r="J39" s="157">
        <f>J40</f>
        <v>1245</v>
      </c>
      <c r="K39" s="130">
        <f t="shared" si="0"/>
        <v>100</v>
      </c>
    </row>
    <row r="40" spans="1:11" ht="15.75">
      <c r="A40" s="129" t="s">
        <v>98</v>
      </c>
      <c r="B40" s="133"/>
      <c r="C40" s="133"/>
      <c r="D40" s="134" t="s">
        <v>23</v>
      </c>
      <c r="E40" s="134" t="s">
        <v>42</v>
      </c>
      <c r="F40" s="137"/>
      <c r="G40" s="158">
        <v>1245</v>
      </c>
      <c r="H40" s="159">
        <v>40</v>
      </c>
      <c r="I40" s="160">
        <v>44.6</v>
      </c>
      <c r="J40" s="161">
        <v>1245</v>
      </c>
      <c r="K40" s="135">
        <f t="shared" si="0"/>
        <v>100</v>
      </c>
    </row>
    <row r="41" spans="1:11" ht="15.75">
      <c r="A41" s="129"/>
      <c r="B41" s="133"/>
      <c r="C41" s="133"/>
      <c r="D41" s="134"/>
      <c r="E41" s="134"/>
      <c r="F41" s="137"/>
      <c r="G41" s="158"/>
      <c r="H41" s="159"/>
      <c r="I41" s="160"/>
      <c r="J41" s="161"/>
      <c r="K41" s="130"/>
    </row>
    <row r="42" spans="1:11" ht="15.75">
      <c r="A42" s="108" t="s">
        <v>121</v>
      </c>
      <c r="B42" s="109"/>
      <c r="C42" s="109"/>
      <c r="D42" s="134" t="s">
        <v>23</v>
      </c>
      <c r="E42" s="134" t="s">
        <v>109</v>
      </c>
      <c r="F42" s="137"/>
      <c r="G42" s="126">
        <v>422</v>
      </c>
      <c r="H42" s="127"/>
      <c r="I42" s="128"/>
      <c r="J42" s="129">
        <v>199</v>
      </c>
      <c r="K42" s="130">
        <f t="shared" si="0"/>
        <v>47.1563981042654</v>
      </c>
    </row>
    <row r="43" spans="1:11" ht="15.75">
      <c r="A43" s="133"/>
      <c r="B43" s="133"/>
      <c r="C43" s="133"/>
      <c r="D43" s="134"/>
      <c r="E43" s="134"/>
      <c r="F43" s="137"/>
      <c r="G43" s="133"/>
      <c r="H43" s="133"/>
      <c r="I43" s="133"/>
      <c r="J43" s="129"/>
      <c r="K43" s="130"/>
    </row>
    <row r="44" spans="1:11" ht="15.75">
      <c r="A44" s="97" t="s">
        <v>122</v>
      </c>
      <c r="B44" s="97"/>
      <c r="C44" s="97"/>
      <c r="D44" s="124" t="s">
        <v>33</v>
      </c>
      <c r="E44" s="124" t="s">
        <v>18</v>
      </c>
      <c r="F44" s="109"/>
      <c r="G44" s="109">
        <f>G45</f>
        <v>2597</v>
      </c>
      <c r="H44" s="109">
        <f>H45</f>
        <v>0</v>
      </c>
      <c r="I44" s="109">
        <f>I45</f>
        <v>0</v>
      </c>
      <c r="J44" s="108">
        <f>J45</f>
        <v>2597</v>
      </c>
      <c r="K44" s="130">
        <f t="shared" si="0"/>
        <v>100</v>
      </c>
    </row>
    <row r="45" spans="1:11" ht="15">
      <c r="A45" s="98" t="s">
        <v>34</v>
      </c>
      <c r="B45" s="98"/>
      <c r="C45" s="98"/>
      <c r="D45" s="134" t="s">
        <v>33</v>
      </c>
      <c r="E45" s="134" t="s">
        <v>18</v>
      </c>
      <c r="F45" s="133"/>
      <c r="G45" s="133">
        <v>2597</v>
      </c>
      <c r="H45" s="133"/>
      <c r="I45" s="133"/>
      <c r="J45" s="129">
        <v>2597</v>
      </c>
      <c r="K45" s="135">
        <f t="shared" si="0"/>
        <v>100</v>
      </c>
    </row>
    <row r="46" spans="1:11" ht="15.75">
      <c r="A46" s="98"/>
      <c r="B46" s="98"/>
      <c r="C46" s="98"/>
      <c r="D46" s="126"/>
      <c r="E46" s="126"/>
      <c r="F46" s="133"/>
      <c r="G46" s="133"/>
      <c r="H46" s="133"/>
      <c r="I46" s="133"/>
      <c r="J46" s="129"/>
      <c r="K46" s="130"/>
    </row>
    <row r="47" spans="1:11" ht="15.75">
      <c r="A47" s="129"/>
      <c r="B47" s="133"/>
      <c r="C47" s="133"/>
      <c r="D47" s="134"/>
      <c r="E47" s="134"/>
      <c r="F47" s="137"/>
      <c r="G47" s="126"/>
      <c r="H47" s="127"/>
      <c r="I47" s="128"/>
      <c r="J47" s="129"/>
      <c r="K47" s="130"/>
    </row>
    <row r="48" spans="1:11" s="93" customFormat="1" ht="15.75">
      <c r="A48" s="108" t="s">
        <v>123</v>
      </c>
      <c r="B48" s="109"/>
      <c r="C48" s="109"/>
      <c r="D48" s="124" t="s">
        <v>44</v>
      </c>
      <c r="E48" s="124" t="s">
        <v>15</v>
      </c>
      <c r="F48" s="125"/>
      <c r="G48" s="130">
        <f>G49</f>
        <v>3373</v>
      </c>
      <c r="H48" s="127">
        <f>H49</f>
        <v>240</v>
      </c>
      <c r="I48" s="128">
        <f>I49</f>
        <v>237.5</v>
      </c>
      <c r="J48" s="136">
        <f>J49</f>
        <v>3338</v>
      </c>
      <c r="K48" s="130">
        <f t="shared" si="0"/>
        <v>98.9623480581085</v>
      </c>
    </row>
    <row r="49" spans="1:11" ht="15">
      <c r="A49" s="129" t="s">
        <v>45</v>
      </c>
      <c r="B49" s="133"/>
      <c r="C49" s="133"/>
      <c r="D49" s="134" t="s">
        <v>44</v>
      </c>
      <c r="E49" s="134" t="s">
        <v>15</v>
      </c>
      <c r="F49" s="137"/>
      <c r="G49" s="135">
        <v>3373</v>
      </c>
      <c r="H49" s="127">
        <v>240</v>
      </c>
      <c r="I49" s="128">
        <v>237.5</v>
      </c>
      <c r="J49" s="162">
        <v>3338</v>
      </c>
      <c r="K49" s="135">
        <f t="shared" si="0"/>
        <v>98.9623480581085</v>
      </c>
    </row>
    <row r="50" spans="1:11" ht="15.75">
      <c r="A50" s="129" t="s">
        <v>46</v>
      </c>
      <c r="B50" s="133"/>
      <c r="C50" s="133"/>
      <c r="D50" s="134"/>
      <c r="E50" s="134"/>
      <c r="F50" s="137"/>
      <c r="G50" s="126"/>
      <c r="H50" s="163"/>
      <c r="I50" s="164"/>
      <c r="J50" s="129"/>
      <c r="K50" s="130"/>
    </row>
    <row r="51" spans="1:11" ht="15.75">
      <c r="A51" s="129"/>
      <c r="B51" s="133"/>
      <c r="C51" s="133"/>
      <c r="D51" s="134"/>
      <c r="E51" s="134"/>
      <c r="F51" s="137"/>
      <c r="G51" s="133"/>
      <c r="H51" s="133"/>
      <c r="I51" s="133"/>
      <c r="J51" s="129"/>
      <c r="K51" s="130"/>
    </row>
    <row r="52" spans="1:11" ht="15.75">
      <c r="A52" s="108" t="s">
        <v>124</v>
      </c>
      <c r="B52" s="109"/>
      <c r="C52" s="109"/>
      <c r="D52" s="124" t="s">
        <v>96</v>
      </c>
      <c r="E52" s="124" t="s">
        <v>33</v>
      </c>
      <c r="F52" s="125"/>
      <c r="G52" s="109">
        <v>50</v>
      </c>
      <c r="H52" s="109"/>
      <c r="I52" s="109"/>
      <c r="J52" s="108"/>
      <c r="K52" s="130">
        <f t="shared" si="0"/>
        <v>0</v>
      </c>
    </row>
    <row r="53" spans="1:11" ht="15.75">
      <c r="A53" s="108"/>
      <c r="B53" s="109"/>
      <c r="C53" s="109"/>
      <c r="D53" s="124"/>
      <c r="E53" s="124"/>
      <c r="F53" s="125"/>
      <c r="G53" s="109"/>
      <c r="H53" s="109"/>
      <c r="I53" s="109"/>
      <c r="J53" s="108"/>
      <c r="K53" s="130"/>
    </row>
    <row r="54" spans="1:11" ht="15.75">
      <c r="A54" s="108" t="s">
        <v>125</v>
      </c>
      <c r="B54" s="109"/>
      <c r="C54" s="109"/>
      <c r="D54" s="124" t="s">
        <v>114</v>
      </c>
      <c r="E54" s="124" t="s">
        <v>20</v>
      </c>
      <c r="F54" s="125"/>
      <c r="G54" s="109">
        <v>38</v>
      </c>
      <c r="H54" s="109"/>
      <c r="I54" s="109"/>
      <c r="J54" s="108">
        <v>38</v>
      </c>
      <c r="K54" s="130">
        <f t="shared" si="0"/>
        <v>100</v>
      </c>
    </row>
    <row r="55" spans="1:11" ht="16.5" thickBot="1">
      <c r="A55" s="108" t="s">
        <v>113</v>
      </c>
      <c r="B55" s="109"/>
      <c r="C55" s="109"/>
      <c r="D55" s="134"/>
      <c r="E55" s="134"/>
      <c r="F55" s="137"/>
      <c r="G55" s="133"/>
      <c r="H55" s="133"/>
      <c r="I55" s="133"/>
      <c r="J55" s="129"/>
      <c r="K55" s="165"/>
    </row>
    <row r="56" spans="1:11" ht="16.5" thickBot="1">
      <c r="A56" s="166" t="s">
        <v>50</v>
      </c>
      <c r="B56" s="167"/>
      <c r="C56" s="168"/>
      <c r="D56" s="166"/>
      <c r="E56" s="169" t="s">
        <v>16</v>
      </c>
      <c r="F56" s="170" t="e">
        <f>SUM(F14+F32+#REF!+#REF!+#REF!+#REF!+#REF!+#REF!+#REF!+#REF!+#REF!)</f>
        <v>#REF!</v>
      </c>
      <c r="G56" s="171">
        <f>G16+G19+G23+G25+G27+G30+G32+G35+G39+G42+G44+G48+G52+G54</f>
        <v>14266</v>
      </c>
      <c r="H56" s="171">
        <f>H16+H19+H23+H25+H27+H30+H32+H35+H39+H42+H44+H48+H52+H54</f>
        <v>883.4</v>
      </c>
      <c r="I56" s="171">
        <f>I16+I19+I23+I25+I27+I30+I32+I35+I39+I42+I44+I48+I52+I54</f>
        <v>867.2</v>
      </c>
      <c r="J56" s="171">
        <f>J16+J19+J23+J25+J27+J30+J32+J35+J39+J42+J44+J48+J52+J54</f>
        <v>13815</v>
      </c>
      <c r="K56" s="165">
        <f t="shared" si="0"/>
        <v>96.8386373195009</v>
      </c>
    </row>
    <row r="57" spans="1:7" ht="12.75">
      <c r="A57" s="53"/>
      <c r="G57" s="64"/>
    </row>
  </sheetData>
  <sheetProtection/>
  <mergeCells count="4">
    <mergeCell ref="E1:K1"/>
    <mergeCell ref="E2:K2"/>
    <mergeCell ref="E3:K3"/>
    <mergeCell ref="E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2019-06-10T04:24:34Z</cp:lastPrinted>
  <dcterms:created xsi:type="dcterms:W3CDTF">2006-01-11T07:33:29Z</dcterms:created>
  <dcterms:modified xsi:type="dcterms:W3CDTF">2019-06-10T04:26:00Z</dcterms:modified>
  <cp:category/>
  <cp:version/>
  <cp:contentType/>
  <cp:contentStatus/>
</cp:coreProperties>
</file>